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5"/>
  </bookViews>
  <sheets>
    <sheet name="TSMS HČ" sheetId="1" r:id="rId1"/>
    <sheet name="TSMS VČ" sheetId="2" r:id="rId2"/>
    <sheet name="ZS-A celkem" sheetId="3" r:id="rId3"/>
    <sheet name="ZA-A HČ" sheetId="4" r:id="rId4"/>
    <sheet name="ZS-A VČ" sheetId="5" r:id="rId5"/>
    <sheet name="ZS-A celkem p.č." sheetId="6" r:id="rId6"/>
  </sheets>
  <calcPr calcId="145621"/>
</workbook>
</file>

<file path=xl/calcChain.xml><?xml version="1.0" encoding="utf-8"?>
<calcChain xmlns="http://schemas.openxmlformats.org/spreadsheetml/2006/main">
  <c r="E17" i="2" l="1"/>
  <c r="C17" i="2"/>
  <c r="B17" i="2"/>
  <c r="D15" i="2"/>
  <c r="F15" i="2" s="1"/>
  <c r="E10" i="2"/>
  <c r="E21" i="2" s="1"/>
  <c r="C10" i="2"/>
  <c r="B10" i="2"/>
  <c r="B21" i="2" s="1"/>
  <c r="D8" i="2"/>
  <c r="F8" i="2" s="1"/>
  <c r="D7" i="2"/>
  <c r="D10" i="2" s="1"/>
  <c r="E175" i="1"/>
  <c r="C175" i="1"/>
  <c r="B175" i="1"/>
  <c r="D173" i="1"/>
  <c r="F173" i="1" s="1"/>
  <c r="D172" i="1"/>
  <c r="F172" i="1" s="1"/>
  <c r="D171" i="1"/>
  <c r="F171" i="1" s="1"/>
  <c r="D170" i="1"/>
  <c r="F169" i="1"/>
  <c r="D169" i="1"/>
  <c r="F168" i="1"/>
  <c r="D168" i="1"/>
  <c r="F167" i="1"/>
  <c r="D167" i="1"/>
  <c r="F166" i="1"/>
  <c r="D166" i="1"/>
  <c r="F165" i="1"/>
  <c r="D165" i="1"/>
  <c r="D164" i="1"/>
  <c r="D163" i="1"/>
  <c r="F163" i="1" s="1"/>
  <c r="D162" i="1"/>
  <c r="F162" i="1" s="1"/>
  <c r="D161" i="1"/>
  <c r="F161" i="1" s="1"/>
  <c r="D160" i="1"/>
  <c r="F160" i="1" s="1"/>
  <c r="D159" i="1"/>
  <c r="F159" i="1" s="1"/>
  <c r="D158" i="1"/>
  <c r="F158" i="1" s="1"/>
  <c r="E151" i="1"/>
  <c r="F151" i="1" s="1"/>
  <c r="C151" i="1"/>
  <c r="B151" i="1"/>
  <c r="D149" i="1"/>
  <c r="D148" i="1"/>
  <c r="F148" i="1" s="1"/>
  <c r="D147" i="1"/>
  <c r="F147" i="1" s="1"/>
  <c r="D146" i="1"/>
  <c r="F146" i="1" s="1"/>
  <c r="D145" i="1"/>
  <c r="F145" i="1" s="1"/>
  <c r="D144" i="1"/>
  <c r="F144" i="1" s="1"/>
  <c r="D143" i="1"/>
  <c r="F143" i="1" s="1"/>
  <c r="D142" i="1"/>
  <c r="F142" i="1" s="1"/>
  <c r="D141" i="1"/>
  <c r="D151" i="1" s="1"/>
  <c r="E134" i="1"/>
  <c r="C134" i="1"/>
  <c r="B134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D134" i="1" s="1"/>
  <c r="E122" i="1"/>
  <c r="C122" i="1"/>
  <c r="B122" i="1"/>
  <c r="D120" i="1"/>
  <c r="F120" i="1" s="1"/>
  <c r="D119" i="1"/>
  <c r="D122" i="1" s="1"/>
  <c r="F122" i="1" s="1"/>
  <c r="E113" i="1"/>
  <c r="F113" i="1" s="1"/>
  <c r="C113" i="1"/>
  <c r="B113" i="1"/>
  <c r="F111" i="1"/>
  <c r="D111" i="1"/>
  <c r="D110" i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D113" i="1" s="1"/>
  <c r="E93" i="1"/>
  <c r="C93" i="1"/>
  <c r="B93" i="1"/>
  <c r="F91" i="1"/>
  <c r="D91" i="1"/>
  <c r="F90" i="1"/>
  <c r="D90" i="1"/>
  <c r="D93" i="1" s="1"/>
  <c r="E85" i="1"/>
  <c r="C85" i="1"/>
  <c r="B85" i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D85" i="1" s="1"/>
  <c r="F85" i="1" s="1"/>
  <c r="E60" i="1"/>
  <c r="C60" i="1"/>
  <c r="B60" i="1"/>
  <c r="F58" i="1"/>
  <c r="D58" i="1"/>
  <c r="D60" i="1" s="1"/>
  <c r="F48" i="1"/>
  <c r="F47" i="1"/>
  <c r="E47" i="1"/>
  <c r="D47" i="1"/>
  <c r="C47" i="1"/>
  <c r="F46" i="1"/>
  <c r="E46" i="1"/>
  <c r="D46" i="1"/>
  <c r="E45" i="1"/>
  <c r="F45" i="1" s="1"/>
  <c r="D45" i="1"/>
  <c r="F44" i="1"/>
  <c r="E44" i="1"/>
  <c r="F43" i="1"/>
  <c r="E43" i="1"/>
  <c r="D43" i="1"/>
  <c r="E42" i="1"/>
  <c r="D42" i="1"/>
  <c r="E41" i="1"/>
  <c r="F41" i="1" s="1"/>
  <c r="D41" i="1"/>
  <c r="F40" i="1"/>
  <c r="E40" i="1"/>
  <c r="D40" i="1"/>
  <c r="E39" i="1"/>
  <c r="F39" i="1" s="1"/>
  <c r="D39" i="1"/>
  <c r="E38" i="1"/>
  <c r="D38" i="1"/>
  <c r="F38" i="1" s="1"/>
  <c r="E37" i="1"/>
  <c r="F37" i="1" s="1"/>
  <c r="D37" i="1"/>
  <c r="F36" i="1"/>
  <c r="E36" i="1"/>
  <c r="D36" i="1"/>
  <c r="E35" i="1"/>
  <c r="F35" i="1" s="1"/>
  <c r="D35" i="1"/>
  <c r="E34" i="1"/>
  <c r="D34" i="1"/>
  <c r="F34" i="1" s="1"/>
  <c r="E33" i="1"/>
  <c r="F33" i="1" s="1"/>
  <c r="D33" i="1"/>
  <c r="F32" i="1"/>
  <c r="E32" i="1"/>
  <c r="D32" i="1"/>
  <c r="E31" i="1"/>
  <c r="C31" i="1"/>
  <c r="D31" i="1" s="1"/>
  <c r="E30" i="1"/>
  <c r="F30" i="1" s="1"/>
  <c r="D30" i="1"/>
  <c r="E29" i="1"/>
  <c r="D29" i="1"/>
  <c r="F29" i="1" s="1"/>
  <c r="C29" i="1"/>
  <c r="E28" i="1"/>
  <c r="D28" i="1"/>
  <c r="F28" i="1" s="1"/>
  <c r="C28" i="1"/>
  <c r="B28" i="1"/>
  <c r="E27" i="1"/>
  <c r="C27" i="1"/>
  <c r="C51" i="1" s="1"/>
  <c r="B27" i="1"/>
  <c r="D27" i="1" s="1"/>
  <c r="F26" i="1"/>
  <c r="E26" i="1"/>
  <c r="D26" i="1"/>
  <c r="E25" i="1"/>
  <c r="E51" i="1" s="1"/>
  <c r="B25" i="1"/>
  <c r="D25" i="1" s="1"/>
  <c r="E21" i="1"/>
  <c r="C21" i="1"/>
  <c r="C53" i="1" s="1"/>
  <c r="B21" i="1"/>
  <c r="F19" i="1"/>
  <c r="D19" i="1"/>
  <c r="F18" i="1"/>
  <c r="D18" i="1"/>
  <c r="F17" i="1"/>
  <c r="D17" i="1"/>
  <c r="F16" i="1"/>
  <c r="D16" i="1"/>
  <c r="F15" i="1"/>
  <c r="D14" i="1"/>
  <c r="F14" i="1" s="1"/>
  <c r="D13" i="1"/>
  <c r="F13" i="1" s="1"/>
  <c r="E12" i="1"/>
  <c r="F12" i="1" s="1"/>
  <c r="F11" i="1"/>
  <c r="F10" i="1"/>
  <c r="D9" i="1"/>
  <c r="F9" i="1" s="1"/>
  <c r="D8" i="1"/>
  <c r="F8" i="1" s="1"/>
  <c r="F10" i="2" l="1"/>
  <c r="F7" i="2"/>
  <c r="D17" i="2"/>
  <c r="F17" i="2" s="1"/>
  <c r="D51" i="1"/>
  <c r="F51" i="1"/>
  <c r="F93" i="1"/>
  <c r="F31" i="1"/>
  <c r="F27" i="1"/>
  <c r="F60" i="1"/>
  <c r="F134" i="1"/>
  <c r="B51" i="1"/>
  <c r="B53" i="1" s="1"/>
  <c r="E53" i="1"/>
  <c r="D21" i="1"/>
  <c r="D53" i="1" s="1"/>
  <c r="F65" i="1"/>
  <c r="F141" i="1"/>
  <c r="D175" i="1"/>
  <c r="F175" i="1" s="1"/>
  <c r="F25" i="1"/>
  <c r="F98" i="1"/>
  <c r="F119" i="1"/>
  <c r="D21" i="2" l="1"/>
  <c r="F21" i="2" s="1"/>
  <c r="F21" i="1"/>
</calcChain>
</file>

<file path=xl/sharedStrings.xml><?xml version="1.0" encoding="utf-8"?>
<sst xmlns="http://schemas.openxmlformats.org/spreadsheetml/2006/main" count="1314" uniqueCount="437">
  <si>
    <t>Technické služby města Slavkov u Brna</t>
  </si>
  <si>
    <t>Rozbory hospodaření - hlavní činnost - k 31. 12.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</si>
  <si>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</si>
  <si>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Příjmy</t>
  </si>
  <si>
    <t>Hlavní činnost</t>
  </si>
  <si>
    <t>Schválený rozpočet</t>
  </si>
  <si>
    <t xml:space="preserve">Úpravy rozpočtu </t>
  </si>
  <si>
    <t>Upravený rozpočet</t>
  </si>
  <si>
    <t>%</t>
  </si>
  <si>
    <t>příspěvek od zřizovatele</t>
  </si>
  <si>
    <t>účelový příspěvek -akce Čáslava</t>
  </si>
  <si>
    <t>účelový příspěvek-prořez stromů</t>
  </si>
  <si>
    <t>účelový příspěvek-oprava mostů</t>
  </si>
  <si>
    <t xml:space="preserve">účelový příspěvek-revit.Litavská </t>
  </si>
  <si>
    <t xml:space="preserve">vlastní příjmy  - koupaliště </t>
  </si>
  <si>
    <t>vlastní příjmy - hřbitov</t>
  </si>
  <si>
    <t>příspěvek z UP</t>
  </si>
  <si>
    <t xml:space="preserve">použití rezervního fondu </t>
  </si>
  <si>
    <t>použití fondu odměn</t>
  </si>
  <si>
    <t xml:space="preserve">použití fondu investic </t>
  </si>
  <si>
    <t xml:space="preserve">použití fondů (odpisy) </t>
  </si>
  <si>
    <t>Celkem</t>
  </si>
  <si>
    <t>Výdaje</t>
  </si>
  <si>
    <t>Rozpočet schválený</t>
  </si>
  <si>
    <t>Rozpočet upr.</t>
  </si>
  <si>
    <t>Rozpočet celkem</t>
  </si>
  <si>
    <t>Čerpání</t>
  </si>
  <si>
    <t>materiál</t>
  </si>
  <si>
    <t>plyn</t>
  </si>
  <si>
    <t>voda</t>
  </si>
  <si>
    <t>PHM</t>
  </si>
  <si>
    <t>OOPP</t>
  </si>
  <si>
    <t>elektrická energie</t>
  </si>
  <si>
    <t>oprava a údržba</t>
  </si>
  <si>
    <t>cestovné</t>
  </si>
  <si>
    <t>služby všeobecné</t>
  </si>
  <si>
    <t>služby pošt</t>
  </si>
  <si>
    <t>služby spojů a telekomunikací</t>
  </si>
  <si>
    <t>bankovní poplatky</t>
  </si>
  <si>
    <t>mzdové náklady</t>
  </si>
  <si>
    <t>OON</t>
  </si>
  <si>
    <t>zdravotní pojištění</t>
  </si>
  <si>
    <t>sociální pojištění</t>
  </si>
  <si>
    <t xml:space="preserve">odvod do FKSP </t>
  </si>
  <si>
    <t xml:space="preserve">náhrady za DPN </t>
  </si>
  <si>
    <t>povinné ručení odpovědnosti</t>
  </si>
  <si>
    <t>povinné ručení aut</t>
  </si>
  <si>
    <t xml:space="preserve"> </t>
  </si>
  <si>
    <t>pojištění majetku</t>
  </si>
  <si>
    <t>odpisy DHM</t>
  </si>
  <si>
    <t>DDHM</t>
  </si>
  <si>
    <t xml:space="preserve">jiné pokuty a penále </t>
  </si>
  <si>
    <t xml:space="preserve">úroky z úvěru </t>
  </si>
  <si>
    <t>Výsledek hospodaření HČ</t>
  </si>
  <si>
    <t>Hlavní činnost - veřejné WC</t>
  </si>
  <si>
    <t xml:space="preserve">služby </t>
  </si>
  <si>
    <t>Hlavní činnost - TS správa</t>
  </si>
  <si>
    <t>služby</t>
  </si>
  <si>
    <t>služby telekomunikací</t>
  </si>
  <si>
    <t xml:space="preserve">mzdy  </t>
  </si>
  <si>
    <t>odvod do FKSP</t>
  </si>
  <si>
    <t>povinné pojištění odpovědnosti</t>
  </si>
  <si>
    <t>úroky z úvěru</t>
  </si>
  <si>
    <t>Hlavní činnost - silnice a komunikace</t>
  </si>
  <si>
    <t>Hlavní činnost - koupaliště</t>
  </si>
  <si>
    <t>náhrady za DNP</t>
  </si>
  <si>
    <t>Hlavní činnost - veřejné osvětlení</t>
  </si>
  <si>
    <t>Hlavní činnost - hřbitov</t>
  </si>
  <si>
    <t>Hlavní činnost - rekultivace půdy po skládkách</t>
  </si>
  <si>
    <t>Hlavní činnost - péče o vzhled a veřejnou zeleň</t>
  </si>
  <si>
    <t>povinné pojištění aut</t>
  </si>
  <si>
    <t>Rozbory hospodaření - vedlejší činnost -  k 31. 12. 2016</t>
  </si>
  <si>
    <t>Výnosy</t>
  </si>
  <si>
    <t>Vedlejší činnost</t>
  </si>
  <si>
    <t>výnosy - pronájem kontejnerů</t>
  </si>
  <si>
    <t>výnosy - za údržbu AN</t>
  </si>
  <si>
    <t>Náklady</t>
  </si>
  <si>
    <t>Výsledek hospodaření VČ</t>
  </si>
  <si>
    <t>Stav fondů k 31. 12. 2016</t>
  </si>
  <si>
    <t xml:space="preserve">Název </t>
  </si>
  <si>
    <t>Zůstatek v Kč</t>
  </si>
  <si>
    <t>Fond odměn</t>
  </si>
  <si>
    <t>Fond FKSP</t>
  </si>
  <si>
    <t>Fond rezervní</t>
  </si>
  <si>
    <t>Fond investiční</t>
  </si>
  <si>
    <t>Stav bankovních účtů k 31. 12. 2016</t>
  </si>
  <si>
    <t>Účet hlavní činnosti</t>
  </si>
  <si>
    <t>Účet hospodářské činnosti</t>
  </si>
  <si>
    <t>Účet FKSP</t>
  </si>
  <si>
    <t>Licence: D53C</t>
  </si>
  <si>
    <t>Příloha č. 1</t>
  </si>
  <si>
    <t>121 - ROZBOR NÁKLADŮ A VÝNOSŮ za organizaci celkem ve zjednodušeném členění</t>
  </si>
  <si>
    <t>v členění SU</t>
  </si>
  <si>
    <t>(v Kč)</t>
  </si>
  <si>
    <t>Období:</t>
  </si>
  <si>
    <t>12 / 2016</t>
  </si>
  <si>
    <t>IČO:</t>
  </si>
  <si>
    <t>00373320</t>
  </si>
  <si>
    <t>Název:</t>
  </si>
  <si>
    <t>Zamek Slavkov - Austerlitz , příspěvková organizace</t>
  </si>
  <si>
    <t>NÁKLADY</t>
  </si>
  <si>
    <t>SU</t>
  </si>
  <si>
    <t>Text</t>
  </si>
  <si>
    <t>Rozpočet upravený</t>
  </si>
  <si>
    <t>Skutečnost</t>
  </si>
  <si>
    <t>1</t>
  </si>
  <si>
    <t>2</t>
  </si>
  <si>
    <t>3</t>
  </si>
  <si>
    <t>sl.3/sl.1</t>
  </si>
  <si>
    <t>sl.3/sl.2</t>
  </si>
  <si>
    <t>sl.2-sl.3</t>
  </si>
  <si>
    <t>501</t>
  </si>
  <si>
    <t>Spotřeba materiálu</t>
  </si>
  <si>
    <t>502</t>
  </si>
  <si>
    <t>Spotřeba energie</t>
  </si>
  <si>
    <t>504</t>
  </si>
  <si>
    <t>Prodané zboží</t>
  </si>
  <si>
    <t>50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</si>
  <si>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</si>
  <si>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</si>
  <si>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</si>
  <si>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</si>
  <si>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</si>
  <si>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</si>
  <si>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</si>
  <si>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</si>
  <si>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51</t>
  </si>
  <si>
    <t>521</t>
  </si>
  <si>
    <t>Mzdové náklady</t>
  </si>
  <si>
    <t>524</t>
  </si>
  <si>
    <t>Zákonné sociální pojištění</t>
  </si>
  <si>
    <t>525</t>
  </si>
  <si>
    <t>Jiné sociální pojištění</t>
  </si>
  <si>
    <t>527</t>
  </si>
  <si>
    <t>Zákonné sociální náklady</t>
  </si>
  <si>
    <t>528</t>
  </si>
  <si>
    <t>Jiné sociální náklady</t>
  </si>
  <si>
    <t>52</t>
  </si>
  <si>
    <t>542</t>
  </si>
  <si>
    <t>Jiné pokuty a penále</t>
  </si>
  <si>
    <t>549</t>
  </si>
  <si>
    <t>Ostatní náklady z činnosti</t>
  </si>
  <si>
    <t>54</t>
  </si>
  <si>
    <t>551</t>
  </si>
  <si>
    <t>Odpisy dlouhodobého majetku</t>
  </si>
  <si>
    <t>558</t>
  </si>
  <si>
    <t>Náklady z drobného dlouhodobého majetku</t>
  </si>
  <si>
    <t>55</t>
  </si>
  <si>
    <t>562</t>
  </si>
  <si>
    <t>Úroky</t>
  </si>
  <si>
    <t>563</t>
  </si>
  <si>
    <t>Kurzové ztráty</t>
  </si>
  <si>
    <t>56</t>
  </si>
  <si>
    <t>591</t>
  </si>
  <si>
    <t>Daň z příjmů</t>
  </si>
  <si>
    <t>59</t>
  </si>
  <si>
    <t>Náklady celkem</t>
  </si>
  <si>
    <t>121 - ROZBOR NÁKLADŮ A VÝNOSŮ</t>
  </si>
  <si>
    <t>VÝNOSY</t>
  </si>
  <si>
    <t>602</t>
  </si>
  <si>
    <t>Výnosy z prodeje služeb</t>
  </si>
  <si>
    <t>604</t>
  </si>
  <si>
    <t>Výnosy z prodaného zboží</t>
  </si>
  <si>
    <t>60</t>
  </si>
  <si>
    <t>646</t>
  </si>
  <si>
    <t>Výnosy z prodeje DHM kromě pozemků</t>
  </si>
  <si>
    <t>648</t>
  </si>
  <si>
    <t>Čerpání fondů</t>
  </si>
  <si>
    <t>649</t>
  </si>
  <si>
    <t>Ostatní výnosy z činnosti</t>
  </si>
  <si>
    <t>64</t>
  </si>
  <si>
    <t>662</t>
  </si>
  <si>
    <t>66</t>
  </si>
  <si>
    <t>672</t>
  </si>
  <si>
    <t>Výnosy vybran.místních vládních institucí z transf</t>
  </si>
  <si>
    <t>67</t>
  </si>
  <si>
    <t>Výnosy celkem</t>
  </si>
  <si>
    <t>Hospodářský výsledek</t>
  </si>
  <si>
    <t>Zadaná maska:</t>
  </si>
  <si>
    <t>H</t>
  </si>
  <si>
    <t>Číslo dokl.</t>
  </si>
  <si>
    <t>D</t>
  </si>
  <si>
    <t>M</t>
  </si>
  <si>
    <t>AU</t>
  </si>
  <si>
    <t>OdPa</t>
  </si>
  <si>
    <t>Pol</t>
  </si>
  <si>
    <t>ZJ</t>
  </si>
  <si>
    <t>UZ</t>
  </si>
  <si>
    <t>ORJ</t>
  </si>
  <si>
    <t>ORG</t>
  </si>
  <si>
    <t>MD</t>
  </si>
  <si>
    <t>DAL</t>
  </si>
  <si>
    <t>0</t>
  </si>
  <si>
    <t>000000000</t>
  </si>
  <si>
    <t>00</t>
  </si>
  <si>
    <t>000</t>
  </si>
  <si>
    <t>0000</t>
  </si>
  <si>
    <t>0000000000</t>
  </si>
  <si>
    <t>0000000000000</t>
  </si>
  <si>
    <t>-999999999999.99</t>
  </si>
  <si>
    <t>*</t>
  </si>
  <si>
    <t>*********</t>
  </si>
  <si>
    <t>**</t>
  </si>
  <si>
    <t>***</t>
  </si>
  <si>
    <t>****</t>
  </si>
  <si>
    <t>**********</t>
  </si>
  <si>
    <t>*************</t>
  </si>
  <si>
    <t>999999999999.99</t>
  </si>
  <si>
    <t>Odesláno dne:</t>
  </si>
  <si>
    <t>Razítko:</t>
  </si>
  <si>
    <t>Podpis vedoucího účetní jednotky:</t>
  </si>
  <si>
    <t>Mgr. Eva Oubělická, DiS.</t>
  </si>
  <si>
    <t>Odpovídající za údaje</t>
  </si>
  <si>
    <t>Došlo dne:</t>
  </si>
  <si>
    <t>o rozpočtu:</t>
  </si>
  <si>
    <t>Mgr. Ing. Petra Urbanová</t>
  </si>
  <si>
    <t>tel.:</t>
  </si>
  <si>
    <t>544 221 204</t>
  </si>
  <si>
    <t>o skutečnosti:</t>
  </si>
  <si>
    <t>Bc. Barbora Kopečková</t>
  </si>
  <si>
    <t>13.02.2017 14h23m37s</t>
  </si>
  <si>
    <t>Zpracováno systémem  UCR® GORDIC® spol. s  r. o.</t>
  </si>
  <si>
    <t>strana 1 / 1</t>
  </si>
  <si>
    <t>Příloha č. 2</t>
  </si>
  <si>
    <t>121 - ROZBOR NÁKLADŮ A VÝNOSŮ hlavní činnost ve zjednodušeném členění</t>
  </si>
  <si>
    <t>0300</t>
  </si>
  <si>
    <t>0999</t>
  </si>
  <si>
    <t>13.02.2017 14h45m 2s</t>
  </si>
  <si>
    <t>Příloha č. 3</t>
  </si>
  <si>
    <t>121 - ROZBOR NÁKLADŮ A VÝNOSŮ vedlejší činnost ve zjednodušeném členění</t>
  </si>
  <si>
    <t>0001</t>
  </si>
  <si>
    <t>0299</t>
  </si>
  <si>
    <t>13.02.2017 14h39m41s</t>
  </si>
  <si>
    <t>Příloha č. 4</t>
  </si>
  <si>
    <t>121 - ROZBOR NÁKLADŮ A VÝNOSŮ za organizaci celkem v podrobném členění</t>
  </si>
  <si>
    <t>v členění SU, AU</t>
  </si>
  <si>
    <t>0100</t>
  </si>
  <si>
    <t>Spotřeba materiálu  VČ</t>
  </si>
  <si>
    <t>0113</t>
  </si>
  <si>
    <t>Spořeba materiálu - čisticí prostředky</t>
  </si>
  <si>
    <t>0114</t>
  </si>
  <si>
    <t>Spotřeba materiálu - DDHM</t>
  </si>
  <si>
    <t>0115</t>
  </si>
  <si>
    <t>Spotřeba materiálu - propagace  VČ</t>
  </si>
  <si>
    <t>0121</t>
  </si>
  <si>
    <t>Spotřeba materiálu - svatební obřady</t>
  </si>
  <si>
    <t>Spotřeba materiálu - údržba</t>
  </si>
  <si>
    <t>0313</t>
  </si>
  <si>
    <t>Spotřeba materiálu - čisticí prostředky</t>
  </si>
  <si>
    <t>0334</t>
  </si>
  <si>
    <t>Spotřeba materiálu - údržba zámek</t>
  </si>
  <si>
    <t>0335</t>
  </si>
  <si>
    <t>Spotřeba materiálu - propagace</t>
  </si>
  <si>
    <t>0336</t>
  </si>
  <si>
    <t>Spotřeba materiálu - výstavy + akce</t>
  </si>
  <si>
    <t>0337</t>
  </si>
  <si>
    <t>Spotřeba materiálu - kancelářské potřeby</t>
  </si>
  <si>
    <t>0338</t>
  </si>
  <si>
    <t>Spotřeba materiálu - knihy</t>
  </si>
  <si>
    <t>0339</t>
  </si>
  <si>
    <t>Spotřeba materiálu - noviny,časopisy</t>
  </si>
  <si>
    <t>0344</t>
  </si>
  <si>
    <t>0345</t>
  </si>
  <si>
    <t>Spotřeba materiálu - PHM - sl. auto</t>
  </si>
  <si>
    <t>0346</t>
  </si>
  <si>
    <t>Spotřeba materiálu - PHM / malotraktor</t>
  </si>
  <si>
    <t>0348</t>
  </si>
  <si>
    <t>Spotřeba materiálu - různé</t>
  </si>
  <si>
    <t>0349</t>
  </si>
  <si>
    <t>Spotřeba materiálu - prac. oděvy, ochr. pomůcky</t>
  </si>
  <si>
    <t>Spotřeba el. energie - VČ</t>
  </si>
  <si>
    <t>0200</t>
  </si>
  <si>
    <t>Spotřeba vody, stočné - VČ</t>
  </si>
  <si>
    <t>0245</t>
  </si>
  <si>
    <t>Spotřeba vody - srážkovné  VČ</t>
  </si>
  <si>
    <t>0330</t>
  </si>
  <si>
    <t>Spotřeba el. energie</t>
  </si>
  <si>
    <t>Spotřeba el. energie - zámek</t>
  </si>
  <si>
    <t>0340</t>
  </si>
  <si>
    <t>Spotřeba vody, stočné</t>
  </si>
  <si>
    <t>0342</t>
  </si>
  <si>
    <t>Spotřeba vody - bazény</t>
  </si>
  <si>
    <t>Spotřeba vody, stočné - zámek</t>
  </si>
  <si>
    <t>Spotřeba vody - srážkovné</t>
  </si>
  <si>
    <t>0355</t>
  </si>
  <si>
    <t>Spotřeba plyn - SCB</t>
  </si>
  <si>
    <t>Prodané zboží - suvenýry  HČ</t>
  </si>
  <si>
    <t>Opravy a udržování - VČ</t>
  </si>
  <si>
    <t>0132</t>
  </si>
  <si>
    <t>Oprava  a udržování VČ - bazény</t>
  </si>
  <si>
    <t>0133</t>
  </si>
  <si>
    <t>Opravy a udržování - služ. automobil</t>
  </si>
  <si>
    <t>0136</t>
  </si>
  <si>
    <t>Oprava a udržování  VČ - elektro</t>
  </si>
  <si>
    <t>Opravy a udržování - provozní</t>
  </si>
  <si>
    <t>0332</t>
  </si>
  <si>
    <t>Oprava  a udržování  -  bazény</t>
  </si>
  <si>
    <t>Opravy a udržování - provozní zámek</t>
  </si>
  <si>
    <t>Oprava a udržování - elektro</t>
  </si>
  <si>
    <t>0343</t>
  </si>
  <si>
    <t>0331</t>
  </si>
  <si>
    <t>Náklady na reprezentaci - pohoštění</t>
  </si>
  <si>
    <t>Náklady na reprezentaci - dary</t>
  </si>
  <si>
    <t>Ostatní služby - VČ</t>
  </si>
  <si>
    <t>0120</t>
  </si>
  <si>
    <t>Ostatní služby - pronájmy</t>
  </si>
  <si>
    <t>Ostatní služby - svatební obřady</t>
  </si>
  <si>
    <t>0135</t>
  </si>
  <si>
    <t>Ostatní služby - propagace  VČ</t>
  </si>
  <si>
    <t>Ost. služby  VČ - revize</t>
  </si>
  <si>
    <t>0137</t>
  </si>
  <si>
    <t>Ostatní služby - telefony VČ</t>
  </si>
  <si>
    <t>0139</t>
  </si>
  <si>
    <t>Ostatní služby - poštovné VČ</t>
  </si>
  <si>
    <t>0142</t>
  </si>
  <si>
    <t>Ostatní služby - internet VČ</t>
  </si>
  <si>
    <t>0145</t>
  </si>
  <si>
    <t>Ostatní služby - bezpeč. agentura VČ</t>
  </si>
  <si>
    <t>0155</t>
  </si>
  <si>
    <t>Ostatní služby - software, hardware</t>
  </si>
  <si>
    <t>Ostatní služby - provozní</t>
  </si>
  <si>
    <t>Ostatní služby - SC Bonaparte</t>
  </si>
  <si>
    <t>0333</t>
  </si>
  <si>
    <t>Ostatní služby - provozní  kino</t>
  </si>
  <si>
    <t>Ostatní služby - provoz zámek</t>
  </si>
  <si>
    <t>Ostatní služby - propagace</t>
  </si>
  <si>
    <t>Ost. služby - revize</t>
  </si>
  <si>
    <t>Ostatní služby - telefony</t>
  </si>
  <si>
    <t>odkazová analytika</t>
  </si>
  <si>
    <t>Ostatní služby - poštovné</t>
  </si>
  <si>
    <t>Ostatní služby- akce</t>
  </si>
  <si>
    <t>Ostatní služby - internet</t>
  </si>
  <si>
    <t>Ostatní služby - služební auto</t>
  </si>
  <si>
    <t>Ostatní služby - odb. kurzy, školení</t>
  </si>
  <si>
    <t>Ostatní služby - bezpečn. agentura</t>
  </si>
  <si>
    <t>Ostatní služby - poplatky  z plat. karet</t>
  </si>
  <si>
    <t>0347</t>
  </si>
  <si>
    <t>Ostatní služby - bankovní poplatky</t>
  </si>
  <si>
    <t>Ostatní služby - bankovní poplatky / správa  úvěru</t>
  </si>
  <si>
    <t>Mzdové náklady - VČ</t>
  </si>
  <si>
    <t>Mzdové náklady - hrubé mzdy</t>
  </si>
  <si>
    <t>0400</t>
  </si>
  <si>
    <t>Mzdové náklady - OON</t>
  </si>
  <si>
    <t>Zákonné zdravotní pojištění  - VČ</t>
  </si>
  <si>
    <t>Zákonné sociální pojištění - VČ</t>
  </si>
  <si>
    <t>Zákonné zdravotní pojištění</t>
  </si>
  <si>
    <t>Jiné sociální pojištění - poj. odpovědnosti</t>
  </si>
  <si>
    <t>Zákonné sociální náklady - FKSP / VČ</t>
  </si>
  <si>
    <t>Jiné soc. nákl. - přísp. zaměsnav. na stravování</t>
  </si>
  <si>
    <t>Jiné soc. náklady  - vedl. činnost</t>
  </si>
  <si>
    <t>Jiné soc. nákl. - přísp. zaměstnav. na stravování</t>
  </si>
  <si>
    <t>Jiné soc. náklady - nemocenská zaměstnav.</t>
  </si>
  <si>
    <t>Ostatní náklady z činnosti - VČ</t>
  </si>
  <si>
    <t>Ostatní náklady  z činnosti</t>
  </si>
  <si>
    <t>Ostatní náklady z činnosti - pojištění</t>
  </si>
  <si>
    <t>Ostatní náklady z činnosti - pojišt. vozidel</t>
  </si>
  <si>
    <t>Ostatní náklady z činnosti- neuznat. DPH dle koef.</t>
  </si>
  <si>
    <t>Spotřeba materiálu  VC  -  DDHM</t>
  </si>
  <si>
    <t>Spotřeba materiálu -  sbírkové předměty</t>
  </si>
  <si>
    <t>Úroky - úvěr</t>
  </si>
  <si>
    <t>Dań  z  PO</t>
  </si>
  <si>
    <t>0011</t>
  </si>
  <si>
    <t>SCB</t>
  </si>
  <si>
    <t>0012</t>
  </si>
  <si>
    <t>Pronájmy SCB</t>
  </si>
  <si>
    <t>0013</t>
  </si>
  <si>
    <t>Tržby - pronájem kina Jas</t>
  </si>
  <si>
    <t>0018</t>
  </si>
  <si>
    <t>Tržby - zprostředkov. služby</t>
  </si>
  <si>
    <t>0019</t>
  </si>
  <si>
    <t>Pronájmy stánků</t>
  </si>
  <si>
    <t>0020</t>
  </si>
  <si>
    <t>Tržby - pronájmy zámek</t>
  </si>
  <si>
    <t>0021</t>
  </si>
  <si>
    <t>Tržby - pronájmy zámku - svatební obřady</t>
  </si>
  <si>
    <t>0022</t>
  </si>
  <si>
    <t>Tržby - foto svateb</t>
  </si>
  <si>
    <t>0023</t>
  </si>
  <si>
    <t>Tržby - parkovné</t>
  </si>
  <si>
    <t>0024</t>
  </si>
  <si>
    <t>Tržby - výlep plakátů, půjčovné</t>
  </si>
  <si>
    <t>0025</t>
  </si>
  <si>
    <t>Tržby - služ. byt</t>
  </si>
  <si>
    <t>0026</t>
  </si>
  <si>
    <t>Tržby - reklamní služby</t>
  </si>
  <si>
    <t>Vstupné - SCB</t>
  </si>
  <si>
    <t>Tržby - zápisné Městská knihovna</t>
  </si>
  <si>
    <t>Tržba - vstupné kino  Jas</t>
  </si>
  <si>
    <t>Tržba - vstupné zámek</t>
  </si>
  <si>
    <t>Tržby - vstupné  přednášky,vzdělávací programy</t>
  </si>
  <si>
    <t>Tržba - vstupné zámek výstavy</t>
  </si>
  <si>
    <t>Tržba - audioprůvodce EXPOZICE NAPOLEON</t>
  </si>
  <si>
    <t>Tržba - vstupné  koncerty + akce</t>
  </si>
  <si>
    <t>Tržba - focení, kopírování</t>
  </si>
  <si>
    <t>Tržby - vstupné akce - stánky</t>
  </si>
  <si>
    <t>Tržby - vstupné dobrovolné při vernisážích výstav</t>
  </si>
  <si>
    <t>Tržby prodané zboží - suvenýry</t>
  </si>
  <si>
    <t>Výnosy z prodeje DHM</t>
  </si>
  <si>
    <t>0301</t>
  </si>
  <si>
    <t>čerpání RF</t>
  </si>
  <si>
    <t>FRIM</t>
  </si>
  <si>
    <t>0600</t>
  </si>
  <si>
    <t>Čerpání fondu odměn</t>
  </si>
  <si>
    <t>0800</t>
  </si>
  <si>
    <t>použití invest. fondu</t>
  </si>
  <si>
    <t>Ostatní výnosy z činnosti - VČ</t>
  </si>
  <si>
    <t>Ostatní výnosy z činnosti - HČ</t>
  </si>
  <si>
    <t>Ostatní výnosy - přefakturace mzdových nákladů</t>
  </si>
  <si>
    <t>Úroky - TÚ KB</t>
  </si>
  <si>
    <t>Provozní příspěvek - zřizovatel</t>
  </si>
  <si>
    <t>Provozní příspěvek  účelový - zřizovatel</t>
  </si>
  <si>
    <t>0401</t>
  </si>
  <si>
    <t>Provozní příspěvek účel. - úvěr WC</t>
  </si>
  <si>
    <t>0500</t>
  </si>
  <si>
    <t>Provozní příspěvek - zřizovatel  Expozice / provoz</t>
  </si>
  <si>
    <t>Provozní příspěvek účelový - zřiz.  Expozice-mzdy</t>
  </si>
  <si>
    <t>0610</t>
  </si>
  <si>
    <t>Příspěvek  účelový zřizovatel - IC</t>
  </si>
  <si>
    <t>0620</t>
  </si>
  <si>
    <t>V.A.Kounic - dotace Ministerstvo kultury</t>
  </si>
  <si>
    <t>0621</t>
  </si>
  <si>
    <t>Provozní příspěvek - účelový - provoz SCB</t>
  </si>
  <si>
    <t>0622</t>
  </si>
  <si>
    <t>Provozní příspěvek - účelový - mzdy SCB</t>
  </si>
  <si>
    <t>0630</t>
  </si>
  <si>
    <t>Veřejně prospěšné práce - ÚP, ESF</t>
  </si>
  <si>
    <t>0641</t>
  </si>
  <si>
    <t>Provozní příspěvěk - účelový - nájemné expozice</t>
  </si>
  <si>
    <t>0642</t>
  </si>
  <si>
    <t>Provozní příspěvek - účelový - provoz expozice</t>
  </si>
  <si>
    <t>0700</t>
  </si>
  <si>
    <t>Dotace JMK - IC</t>
  </si>
  <si>
    <t>0710</t>
  </si>
  <si>
    <t>Dotace  JMK - Zámecké napoleonské dny</t>
  </si>
  <si>
    <t>0721</t>
  </si>
  <si>
    <t>Dotace  JMK  -  600. výročí   "Dny  Slavkova"</t>
  </si>
  <si>
    <t>Ministrstvo kultury - knihovna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</si>
</sst>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  <numFmt numFmtId="165" formatCode="??,???,??0.00"/>
    <numFmt numFmtId="166" formatCode="#,##0.00_-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11"/>
      <name val="Arial CE"/>
      <charset val="238"/>
    </font>
    <font>
      <i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u/>
      <sz val="12"/>
      <color rgb="FF00008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4E4E4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44" fontId="3" fillId="0" borderId="0" xfId="1" applyFont="1" applyFill="1"/>
    <xf numFmtId="0" fontId="4" fillId="2" borderId="1" xfId="2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0" fontId="5" fillId="2" borderId="5" xfId="2" applyFont="1" applyFill="1" applyBorder="1" applyAlignment="1"/>
    <xf numFmtId="44" fontId="6" fillId="2" borderId="6" xfId="1" applyFont="1" applyFill="1" applyBorder="1" applyAlignment="1">
      <alignment horizontal="center" vertical="center"/>
    </xf>
    <xf numFmtId="44" fontId="6" fillId="2" borderId="7" xfId="1" applyFont="1" applyFill="1" applyBorder="1" applyAlignment="1">
      <alignment horizontal="center" vertical="center" shrinkToFit="1"/>
    </xf>
    <xf numFmtId="44" fontId="6" fillId="2" borderId="7" xfId="1" applyFont="1" applyFill="1" applyBorder="1" applyAlignment="1">
      <alignment horizontal="center" vertical="center"/>
    </xf>
    <xf numFmtId="10" fontId="7" fillId="2" borderId="8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/>
    <xf numFmtId="44" fontId="6" fillId="2" borderId="10" xfId="1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 wrapText="1"/>
    </xf>
    <xf numFmtId="0" fontId="8" fillId="0" borderId="13" xfId="2" applyFont="1" applyBorder="1" applyAlignment="1">
      <alignment horizontal="left" vertical="center"/>
    </xf>
    <xf numFmtId="42" fontId="8" fillId="0" borderId="14" xfId="1" applyNumberFormat="1" applyFont="1" applyFill="1" applyBorder="1" applyAlignment="1" applyProtection="1">
      <protection locked="0"/>
    </xf>
    <xf numFmtId="42" fontId="8" fillId="0" borderId="15" xfId="1" applyNumberFormat="1" applyFont="1" applyFill="1" applyBorder="1" applyAlignment="1" applyProtection="1">
      <protection locked="0"/>
    </xf>
    <xf numFmtId="164" fontId="8" fillId="0" borderId="16" xfId="1" applyNumberFormat="1" applyFont="1" applyBorder="1" applyAlignment="1" applyProtection="1">
      <protection locked="0"/>
    </xf>
    <xf numFmtId="10" fontId="9" fillId="0" borderId="17" xfId="2" applyNumberFormat="1" applyFont="1" applyFill="1" applyBorder="1" applyAlignment="1" applyProtection="1"/>
    <xf numFmtId="42" fontId="8" fillId="0" borderId="18" xfId="1" applyNumberFormat="1" applyFont="1" applyFill="1" applyBorder="1" applyAlignment="1" applyProtection="1">
      <protection locked="0"/>
    </xf>
    <xf numFmtId="42" fontId="8" fillId="0" borderId="6" xfId="1" applyNumberFormat="1" applyFont="1" applyFill="1" applyBorder="1" applyAlignment="1" applyProtection="1">
      <protection locked="0"/>
    </xf>
    <xf numFmtId="42" fontId="8" fillId="0" borderId="19" xfId="1" applyNumberFormat="1" applyFont="1" applyFill="1" applyBorder="1" applyAlignment="1" applyProtection="1">
      <protection locked="0"/>
    </xf>
    <xf numFmtId="42" fontId="8" fillId="0" borderId="7" xfId="1" applyNumberFormat="1" applyFont="1" applyFill="1" applyBorder="1" applyAlignment="1" applyProtection="1">
      <protection locked="0"/>
    </xf>
    <xf numFmtId="164" fontId="8" fillId="0" borderId="20" xfId="1" applyNumberFormat="1" applyFont="1" applyBorder="1" applyAlignment="1" applyProtection="1">
      <protection locked="0"/>
    </xf>
    <xf numFmtId="10" fontId="9" fillId="0" borderId="8" xfId="2" applyNumberFormat="1" applyFont="1" applyFill="1" applyBorder="1" applyAlignment="1" applyProtection="1"/>
    <xf numFmtId="0" fontId="8" fillId="0" borderId="21" xfId="2" applyFont="1" applyBorder="1" applyAlignment="1">
      <alignment horizontal="left" vertical="center"/>
    </xf>
    <xf numFmtId="42" fontId="8" fillId="0" borderId="22" xfId="1" applyNumberFormat="1" applyFont="1" applyFill="1" applyBorder="1" applyAlignment="1" applyProtection="1">
      <protection locked="0"/>
    </xf>
    <xf numFmtId="164" fontId="8" fillId="0" borderId="15" xfId="1" applyNumberFormat="1" applyFont="1" applyBorder="1" applyAlignment="1" applyProtection="1">
      <protection locked="0"/>
    </xf>
    <xf numFmtId="0" fontId="8" fillId="0" borderId="23" xfId="2" applyFont="1" applyFill="1" applyBorder="1"/>
    <xf numFmtId="42" fontId="8" fillId="0" borderId="24" xfId="2" applyNumberFormat="1" applyFont="1" applyBorder="1" applyAlignment="1" applyProtection="1">
      <protection locked="0"/>
    </xf>
    <xf numFmtId="42" fontId="8" fillId="0" borderId="25" xfId="2" applyNumberFormat="1" applyFont="1" applyBorder="1" applyAlignment="1" applyProtection="1">
      <protection locked="0"/>
    </xf>
    <xf numFmtId="42" fontId="8" fillId="0" borderId="25" xfId="1" applyNumberFormat="1" applyFont="1" applyFill="1" applyBorder="1" applyAlignment="1" applyProtection="1">
      <protection locked="0"/>
    </xf>
    <xf numFmtId="164" fontId="8" fillId="0" borderId="25" xfId="1" applyNumberFormat="1" applyFont="1" applyBorder="1" applyAlignment="1" applyProtection="1">
      <protection locked="0"/>
    </xf>
    <xf numFmtId="10" fontId="9" fillId="0" borderId="26" xfId="2" applyNumberFormat="1" applyFont="1" applyFill="1" applyBorder="1" applyAlignment="1" applyProtection="1"/>
    <xf numFmtId="0" fontId="8" fillId="0" borderId="27" xfId="2" applyFont="1" applyFill="1" applyBorder="1"/>
    <xf numFmtId="42" fontId="8" fillId="0" borderId="28" xfId="2" applyNumberFormat="1" applyFont="1" applyBorder="1" applyAlignment="1" applyProtection="1">
      <protection locked="0"/>
    </xf>
    <xf numFmtId="42" fontId="8" fillId="0" borderId="29" xfId="2" applyNumberFormat="1" applyFont="1" applyBorder="1" applyAlignment="1" applyProtection="1">
      <protection locked="0"/>
    </xf>
    <xf numFmtId="42" fontId="8" fillId="0" borderId="29" xfId="1" applyNumberFormat="1" applyFont="1" applyFill="1" applyBorder="1" applyAlignment="1" applyProtection="1">
      <protection locked="0"/>
    </xf>
    <xf numFmtId="164" fontId="8" fillId="0" borderId="29" xfId="1" applyNumberFormat="1" applyFont="1" applyBorder="1" applyAlignment="1" applyProtection="1">
      <protection locked="0"/>
    </xf>
    <xf numFmtId="10" fontId="9" fillId="0" borderId="30" xfId="2" applyNumberFormat="1" applyFont="1" applyFill="1" applyBorder="1" applyAlignment="1" applyProtection="1"/>
    <xf numFmtId="0" fontId="7" fillId="2" borderId="31" xfId="2" applyFont="1" applyFill="1" applyBorder="1"/>
    <xf numFmtId="44" fontId="7" fillId="2" borderId="32" xfId="1" applyFont="1" applyFill="1" applyBorder="1" applyAlignment="1"/>
    <xf numFmtId="44" fontId="7" fillId="2" borderId="33" xfId="1" applyFont="1" applyFill="1" applyBorder="1" applyAlignment="1"/>
    <xf numFmtId="10" fontId="7" fillId="2" borderId="34" xfId="2" applyNumberFormat="1" applyFont="1" applyFill="1" applyBorder="1" applyAlignment="1"/>
    <xf numFmtId="0" fontId="4" fillId="0" borderId="0" xfId="2" applyFont="1" applyFill="1" applyBorder="1"/>
    <xf numFmtId="44" fontId="4" fillId="0" borderId="0" xfId="1" applyFont="1" applyFill="1" applyBorder="1"/>
    <xf numFmtId="10" fontId="4" fillId="0" borderId="0" xfId="2" applyNumberFormat="1" applyFont="1" applyFill="1" applyBorder="1"/>
    <xf numFmtId="0" fontId="4" fillId="2" borderId="35" xfId="2" applyFont="1" applyFill="1" applyBorder="1" applyAlignment="1">
      <alignment horizontal="center" vertical="center"/>
    </xf>
    <xf numFmtId="44" fontId="4" fillId="2" borderId="36" xfId="1" applyFont="1" applyFill="1" applyBorder="1" applyAlignment="1">
      <alignment horizontal="center"/>
    </xf>
    <xf numFmtId="44" fontId="4" fillId="2" borderId="37" xfId="1" applyFont="1" applyFill="1" applyBorder="1" applyAlignment="1">
      <alignment horizontal="center"/>
    </xf>
    <xf numFmtId="0" fontId="5" fillId="2" borderId="38" xfId="2" applyFont="1" applyFill="1" applyBorder="1" applyAlignment="1">
      <alignment vertical="center"/>
    </xf>
    <xf numFmtId="44" fontId="6" fillId="2" borderId="39" xfId="1" applyFont="1" applyFill="1" applyBorder="1" applyAlignment="1">
      <alignment horizontal="center" vertical="center"/>
    </xf>
    <xf numFmtId="44" fontId="6" fillId="2" borderId="29" xfId="1" applyFont="1" applyFill="1" applyBorder="1" applyAlignment="1">
      <alignment horizontal="center" vertical="center" shrinkToFit="1"/>
    </xf>
    <xf numFmtId="44" fontId="6" fillId="2" borderId="29" xfId="1" applyFont="1" applyFill="1" applyBorder="1" applyAlignment="1">
      <alignment horizontal="center" vertical="center"/>
    </xf>
    <xf numFmtId="10" fontId="7" fillId="2" borderId="30" xfId="2" applyNumberFormat="1" applyFont="1" applyFill="1" applyBorder="1" applyAlignment="1">
      <alignment horizontal="center" vertical="center" wrapText="1"/>
    </xf>
    <xf numFmtId="0" fontId="8" fillId="0" borderId="40" xfId="2" applyFont="1" applyBorder="1"/>
    <xf numFmtId="164" fontId="8" fillId="0" borderId="15" xfId="1" applyNumberFormat="1" applyFont="1" applyFill="1" applyBorder="1" applyAlignment="1" applyProtection="1">
      <protection locked="0"/>
    </xf>
    <xf numFmtId="10" fontId="9" fillId="0" borderId="17" xfId="2" applyNumberFormat="1" applyFont="1" applyFill="1" applyBorder="1" applyProtection="1">
      <protection locked="0"/>
    </xf>
    <xf numFmtId="164" fontId="8" fillId="0" borderId="7" xfId="1" applyNumberFormat="1" applyFont="1" applyFill="1" applyBorder="1" applyAlignment="1" applyProtection="1">
      <protection locked="0"/>
    </xf>
    <xf numFmtId="10" fontId="9" fillId="0" borderId="8" xfId="2" applyNumberFormat="1" applyFont="1" applyFill="1" applyBorder="1" applyProtection="1">
      <protection locked="0"/>
    </xf>
    <xf numFmtId="44" fontId="8" fillId="0" borderId="7" xfId="1" applyNumberFormat="1" applyFont="1" applyFill="1" applyBorder="1" applyAlignment="1" applyProtection="1">
      <protection locked="0"/>
    </xf>
    <xf numFmtId="44" fontId="7" fillId="2" borderId="32" xfId="1" applyFont="1" applyFill="1" applyBorder="1"/>
    <xf numFmtId="44" fontId="7" fillId="2" borderId="33" xfId="1" applyFont="1" applyFill="1" applyBorder="1"/>
    <xf numFmtId="10" fontId="7" fillId="2" borderId="34" xfId="2" applyNumberFormat="1" applyFont="1" applyFill="1" applyBorder="1"/>
    <xf numFmtId="0" fontId="1" fillId="0" borderId="0" xfId="2"/>
    <xf numFmtId="44" fontId="10" fillId="0" borderId="0" xfId="1" applyFont="1"/>
    <xf numFmtId="0" fontId="11" fillId="2" borderId="32" xfId="2" applyFont="1" applyFill="1" applyBorder="1"/>
    <xf numFmtId="44" fontId="11" fillId="2" borderId="33" xfId="1" applyFont="1" applyFill="1" applyBorder="1"/>
    <xf numFmtId="10" fontId="11" fillId="2" borderId="34" xfId="2" applyNumberFormat="1" applyFont="1" applyFill="1" applyBorder="1"/>
    <xf numFmtId="0" fontId="5" fillId="2" borderId="41" xfId="2" applyFont="1" applyFill="1" applyBorder="1" applyAlignment="1">
      <alignment vertical="center"/>
    </xf>
    <xf numFmtId="0" fontId="5" fillId="2" borderId="42" xfId="2" applyFont="1" applyFill="1" applyBorder="1" applyAlignment="1">
      <alignment vertical="center"/>
    </xf>
    <xf numFmtId="0" fontId="8" fillId="0" borderId="41" xfId="2" applyFont="1" applyBorder="1"/>
    <xf numFmtId="42" fontId="8" fillId="0" borderId="43" xfId="1" applyNumberFormat="1" applyFont="1" applyFill="1" applyBorder="1" applyAlignment="1" applyProtection="1">
      <protection locked="0"/>
    </xf>
    <xf numFmtId="42" fontId="8" fillId="0" borderId="44" xfId="1" applyNumberFormat="1" applyFont="1" applyFill="1" applyBorder="1" applyAlignment="1" applyProtection="1">
      <protection locked="0"/>
    </xf>
    <xf numFmtId="164" fontId="8" fillId="0" borderId="44" xfId="1" applyNumberFormat="1" applyFont="1" applyFill="1" applyBorder="1" applyAlignment="1" applyProtection="1">
      <protection locked="0"/>
    </xf>
    <xf numFmtId="10" fontId="9" fillId="0" borderId="45" xfId="2" applyNumberFormat="1" applyFont="1" applyFill="1" applyBorder="1" applyProtection="1">
      <protection locked="0"/>
    </xf>
    <xf numFmtId="0" fontId="11" fillId="2" borderId="31" xfId="2" applyFont="1" applyFill="1" applyBorder="1"/>
    <xf numFmtId="44" fontId="11" fillId="2" borderId="32" xfId="1" applyFont="1" applyFill="1" applyBorder="1"/>
    <xf numFmtId="44" fontId="11" fillId="2" borderId="46" xfId="1" applyFont="1" applyFill="1" applyBorder="1" applyAlignment="1">
      <alignment horizontal="center"/>
    </xf>
    <xf numFmtId="44" fontId="11" fillId="2" borderId="47" xfId="1" applyFont="1" applyFill="1" applyBorder="1" applyAlignment="1">
      <alignment horizontal="center"/>
    </xf>
    <xf numFmtId="44" fontId="11" fillId="2" borderId="48" xfId="1" applyFont="1" applyFill="1" applyBorder="1" applyAlignment="1">
      <alignment horizontal="center"/>
    </xf>
    <xf numFmtId="0" fontId="8" fillId="0" borderId="49" xfId="2" applyFont="1" applyBorder="1" applyAlignment="1">
      <alignment horizontal="left" vertical="center"/>
    </xf>
    <xf numFmtId="0" fontId="8" fillId="0" borderId="38" xfId="2" applyFont="1" applyBorder="1" applyAlignment="1">
      <alignment horizontal="left" vertical="center"/>
    </xf>
    <xf numFmtId="44" fontId="11" fillId="2" borderId="50" xfId="1" applyFont="1" applyFill="1" applyBorder="1" applyAlignment="1">
      <alignment horizontal="center"/>
    </xf>
    <xf numFmtId="44" fontId="11" fillId="2" borderId="3" xfId="1" applyFont="1" applyFill="1" applyBorder="1" applyAlignment="1">
      <alignment horizontal="center"/>
    </xf>
    <xf numFmtId="44" fontId="11" fillId="2" borderId="4" xfId="1" applyFont="1" applyFill="1" applyBorder="1" applyAlignment="1">
      <alignment horizontal="center"/>
    </xf>
    <xf numFmtId="44" fontId="6" fillId="2" borderId="19" xfId="1" applyFont="1" applyFill="1" applyBorder="1" applyAlignment="1">
      <alignment horizontal="center" vertical="center"/>
    </xf>
    <xf numFmtId="44" fontId="6" fillId="2" borderId="51" xfId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left" vertical="center"/>
    </xf>
    <xf numFmtId="44" fontId="11" fillId="2" borderId="52" xfId="1" applyFont="1" applyFill="1" applyBorder="1"/>
    <xf numFmtId="44" fontId="11" fillId="2" borderId="2" xfId="1" applyFont="1" applyFill="1" applyBorder="1" applyAlignment="1">
      <alignment horizontal="center"/>
    </xf>
    <xf numFmtId="0" fontId="5" fillId="2" borderId="5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/>
    <xf numFmtId="10" fontId="6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14" xfId="0" applyFont="1" applyBorder="1"/>
    <xf numFmtId="44" fontId="8" fillId="0" borderId="21" xfId="1" applyFont="1" applyBorder="1"/>
    <xf numFmtId="44" fontId="8" fillId="0" borderId="15" xfId="1" applyFont="1" applyBorder="1"/>
    <xf numFmtId="44" fontId="8" fillId="0" borderId="16" xfId="1" applyFont="1" applyBorder="1" applyAlignment="1"/>
    <xf numFmtId="44" fontId="12" fillId="0" borderId="16" xfId="1" applyFont="1" applyBorder="1"/>
    <xf numFmtId="10" fontId="9" fillId="0" borderId="17" xfId="0" applyNumberFormat="1" applyFont="1" applyFill="1" applyBorder="1"/>
    <xf numFmtId="44" fontId="8" fillId="0" borderId="13" xfId="1" applyFont="1" applyBorder="1"/>
    <xf numFmtId="44" fontId="8" fillId="0" borderId="7" xfId="1" applyFont="1" applyBorder="1"/>
    <xf numFmtId="44" fontId="8" fillId="0" borderId="20" xfId="1" applyFont="1" applyBorder="1" applyAlignment="1"/>
    <xf numFmtId="10" fontId="9" fillId="0" borderId="8" xfId="0" applyNumberFormat="1" applyFont="1" applyFill="1" applyBorder="1"/>
    <xf numFmtId="0" fontId="8" fillId="0" borderId="5" xfId="0" applyFont="1" applyBorder="1"/>
    <xf numFmtId="44" fontId="8" fillId="0" borderId="5" xfId="1" applyFont="1" applyBorder="1"/>
    <xf numFmtId="44" fontId="8" fillId="0" borderId="44" xfId="1" applyFont="1" applyBorder="1"/>
    <xf numFmtId="44" fontId="8" fillId="0" borderId="53" xfId="1" applyFont="1" applyBorder="1" applyAlignment="1"/>
    <xf numFmtId="44" fontId="12" fillId="0" borderId="0" xfId="1" applyFont="1" applyBorder="1"/>
    <xf numFmtId="10" fontId="9" fillId="0" borderId="26" xfId="0" applyNumberFormat="1" applyFont="1" applyFill="1" applyBorder="1"/>
    <xf numFmtId="0" fontId="0" fillId="0" borderId="0" xfId="0" applyBorder="1"/>
    <xf numFmtId="0" fontId="11" fillId="2" borderId="54" xfId="0" applyFont="1" applyFill="1" applyBorder="1"/>
    <xf numFmtId="10" fontId="13" fillId="2" borderId="34" xfId="0" applyNumberFormat="1" applyFont="1" applyFill="1" applyBorder="1"/>
    <xf numFmtId="0" fontId="8" fillId="0" borderId="0" xfId="2" applyFont="1" applyBorder="1"/>
    <xf numFmtId="0" fontId="11" fillId="0" borderId="0" xfId="0" applyFont="1" applyFill="1" applyBorder="1"/>
    <xf numFmtId="44" fontId="11" fillId="0" borderId="0" xfId="1" applyFont="1" applyFill="1" applyBorder="1"/>
    <xf numFmtId="10" fontId="13" fillId="0" borderId="0" xfId="0" applyNumberFormat="1" applyFont="1" applyFill="1" applyBorder="1"/>
    <xf numFmtId="0" fontId="0" fillId="0" borderId="0" xfId="0" applyFill="1" applyBorder="1"/>
    <xf numFmtId="0" fontId="8" fillId="0" borderId="0" xfId="2" applyFont="1" applyFill="1" applyBorder="1"/>
    <xf numFmtId="0" fontId="0" fillId="0" borderId="0" xfId="0" applyFill="1"/>
    <xf numFmtId="0" fontId="5" fillId="2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4" fontId="8" fillId="0" borderId="55" xfId="1" applyFont="1" applyBorder="1"/>
    <xf numFmtId="0" fontId="7" fillId="3" borderId="5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65" fontId="0" fillId="0" borderId="59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60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3" borderId="56" xfId="0" applyFill="1" applyBorder="1"/>
    <xf numFmtId="0" fontId="0" fillId="3" borderId="57" xfId="0" applyFill="1" applyBorder="1"/>
    <xf numFmtId="49" fontId="14" fillId="0" borderId="63" xfId="0" applyNumberFormat="1" applyFont="1" applyBorder="1" applyAlignment="1">
      <alignment horizontal="left" vertical="top" wrapText="1"/>
    </xf>
    <xf numFmtId="49" fontId="14" fillId="0" borderId="63" xfId="0" applyNumberFormat="1" applyFont="1" applyBorder="1" applyAlignment="1">
      <alignment horizontal="right" vertical="top" wrapText="1"/>
    </xf>
    <xf numFmtId="49" fontId="15" fillId="0" borderId="64" xfId="0" applyNumberFormat="1" applyFont="1" applyBorder="1" applyAlignment="1">
      <alignment horizontal="left" vertical="top" wrapText="1"/>
    </xf>
    <xf numFmtId="49" fontId="16" fillId="0" borderId="64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/>
    </xf>
    <xf numFmtId="49" fontId="20" fillId="0" borderId="63" xfId="0" applyNumberFormat="1" applyFont="1" applyBorder="1" applyAlignment="1">
      <alignment horizontal="left" vertical="top" wrapText="1"/>
    </xf>
    <xf numFmtId="49" fontId="15" fillId="0" borderId="63" xfId="0" applyNumberFormat="1" applyFont="1" applyBorder="1" applyAlignment="1">
      <alignment horizontal="left" vertical="top" wrapText="1"/>
    </xf>
    <xf numFmtId="49" fontId="19" fillId="0" borderId="63" xfId="0" applyNumberFormat="1" applyFont="1" applyBorder="1" applyAlignment="1">
      <alignment horizontal="left" vertical="top" wrapText="1"/>
    </xf>
    <xf numFmtId="49" fontId="17" fillId="0" borderId="64" xfId="0" applyNumberFormat="1" applyFont="1" applyBorder="1" applyAlignment="1">
      <alignment horizontal="left" vertical="top" wrapText="1"/>
    </xf>
    <xf numFmtId="49" fontId="21" fillId="0" borderId="63" xfId="0" applyNumberFormat="1" applyFont="1" applyBorder="1" applyAlignment="1">
      <alignment horizontal="left" vertical="top" wrapText="1"/>
    </xf>
    <xf numFmtId="49" fontId="14" fillId="4" borderId="64" xfId="0" applyNumberFormat="1" applyFont="1" applyFill="1" applyBorder="1" applyAlignment="1">
      <alignment horizontal="left" vertical="top" wrapText="1"/>
    </xf>
    <xf numFmtId="49" fontId="14" fillId="4" borderId="64" xfId="0" applyNumberFormat="1" applyFont="1" applyFill="1" applyBorder="1" applyAlignment="1">
      <alignment horizontal="right" vertical="top" wrapText="1"/>
    </xf>
    <xf numFmtId="49" fontId="14" fillId="4" borderId="0" xfId="0" applyNumberFormat="1" applyFont="1" applyFill="1" applyAlignment="1">
      <alignment horizontal="left" vertical="top" wrapText="1"/>
    </xf>
    <xf numFmtId="49" fontId="14" fillId="4" borderId="0" xfId="0" applyNumberFormat="1" applyFont="1" applyFill="1" applyAlignment="1">
      <alignment horizontal="right" vertical="top" wrapText="1"/>
    </xf>
    <xf numFmtId="49" fontId="22" fillId="0" borderId="0" xfId="0" applyNumberFormat="1" applyFont="1" applyAlignment="1">
      <alignment horizontal="left" vertical="top" wrapText="1"/>
    </xf>
    <xf numFmtId="49" fontId="18" fillId="5" borderId="65" xfId="0" applyNumberFormat="1" applyFont="1" applyFill="1" applyBorder="1" applyAlignment="1">
      <alignment horizontal="left" vertical="top" wrapText="1"/>
    </xf>
    <xf numFmtId="49" fontId="15" fillId="5" borderId="65" xfId="0" applyNumberFormat="1" applyFont="1" applyFill="1" applyBorder="1" applyAlignment="1">
      <alignment horizontal="left" vertical="top" wrapText="1"/>
    </xf>
    <xf numFmtId="166" fontId="15" fillId="5" borderId="65" xfId="0" applyNumberFormat="1" applyFont="1" applyFill="1" applyBorder="1" applyAlignment="1">
      <alignment horizontal="right" vertical="top"/>
    </xf>
    <xf numFmtId="166" fontId="22" fillId="5" borderId="65" xfId="0" applyNumberFormat="1" applyFont="1" applyFill="1" applyBorder="1" applyAlignment="1">
      <alignment horizontal="right"/>
    </xf>
    <xf numFmtId="166" fontId="23" fillId="5" borderId="65" xfId="0" applyNumberFormat="1" applyFont="1" applyFill="1" applyBorder="1" applyAlignment="1">
      <alignment horizontal="right"/>
    </xf>
    <xf numFmtId="49" fontId="18" fillId="5" borderId="66" xfId="0" applyNumberFormat="1" applyFont="1" applyFill="1" applyBorder="1" applyAlignment="1">
      <alignment horizontal="left" vertical="top" wrapText="1"/>
    </xf>
    <xf numFmtId="49" fontId="15" fillId="5" borderId="66" xfId="0" applyNumberFormat="1" applyFont="1" applyFill="1" applyBorder="1" applyAlignment="1">
      <alignment horizontal="left" vertical="top" wrapText="1"/>
    </xf>
    <xf numFmtId="166" fontId="15" fillId="5" borderId="66" xfId="0" applyNumberFormat="1" applyFont="1" applyFill="1" applyBorder="1" applyAlignment="1">
      <alignment horizontal="right" vertical="top"/>
    </xf>
    <xf numFmtId="166" fontId="22" fillId="5" borderId="66" xfId="0" applyNumberFormat="1" applyFont="1" applyFill="1" applyBorder="1" applyAlignment="1">
      <alignment horizontal="right"/>
    </xf>
    <xf numFmtId="166" fontId="23" fillId="5" borderId="66" xfId="0" applyNumberFormat="1" applyFont="1" applyFill="1" applyBorder="1" applyAlignment="1">
      <alignment horizontal="right"/>
    </xf>
    <xf numFmtId="49" fontId="18" fillId="6" borderId="67" xfId="0" applyNumberFormat="1" applyFont="1" applyFill="1" applyBorder="1" applyAlignment="1">
      <alignment horizontal="left" vertical="top" wrapText="1"/>
    </xf>
    <xf numFmtId="49" fontId="15" fillId="6" borderId="67" xfId="0" applyNumberFormat="1" applyFont="1" applyFill="1" applyBorder="1" applyAlignment="1">
      <alignment horizontal="left" vertical="top" wrapText="1"/>
    </xf>
    <xf numFmtId="166" fontId="15" fillId="6" borderId="67" xfId="0" applyNumberFormat="1" applyFont="1" applyFill="1" applyBorder="1" applyAlignment="1">
      <alignment horizontal="right" vertical="top"/>
    </xf>
    <xf numFmtId="166" fontId="22" fillId="6" borderId="67" xfId="0" applyNumberFormat="1" applyFont="1" applyFill="1" applyBorder="1" applyAlignment="1">
      <alignment horizontal="right"/>
    </xf>
    <xf numFmtId="166" fontId="23" fillId="6" borderId="67" xfId="0" applyNumberFormat="1" applyFont="1" applyFill="1" applyBorder="1" applyAlignment="1">
      <alignment horizontal="right"/>
    </xf>
    <xf numFmtId="49" fontId="18" fillId="5" borderId="68" xfId="0" applyNumberFormat="1" applyFont="1" applyFill="1" applyBorder="1" applyAlignment="1">
      <alignment horizontal="left" vertical="top" wrapText="1"/>
    </xf>
    <xf numFmtId="49" fontId="15" fillId="5" borderId="68" xfId="0" applyNumberFormat="1" applyFont="1" applyFill="1" applyBorder="1" applyAlignment="1">
      <alignment horizontal="left" vertical="top" wrapText="1"/>
    </xf>
    <xf numFmtId="166" fontId="15" fillId="5" borderId="68" xfId="0" applyNumberFormat="1" applyFont="1" applyFill="1" applyBorder="1" applyAlignment="1">
      <alignment horizontal="right" vertical="top"/>
    </xf>
    <xf numFmtId="166" fontId="22" fillId="5" borderId="68" xfId="0" applyNumberFormat="1" applyFont="1" applyFill="1" applyBorder="1" applyAlignment="1">
      <alignment horizontal="right"/>
    </xf>
    <xf numFmtId="166" fontId="23" fillId="5" borderId="68" xfId="0" applyNumberFormat="1" applyFont="1" applyFill="1" applyBorder="1" applyAlignment="1">
      <alignment horizontal="right"/>
    </xf>
    <xf numFmtId="49" fontId="19" fillId="6" borderId="69" xfId="0" applyNumberFormat="1" applyFont="1" applyFill="1" applyBorder="1" applyAlignment="1">
      <alignment horizontal="left" vertical="top" wrapText="1"/>
    </xf>
    <xf numFmtId="166" fontId="18" fillId="6" borderId="69" xfId="0" applyNumberFormat="1" applyFont="1" applyFill="1" applyBorder="1" applyAlignment="1">
      <alignment horizontal="right" vertical="top"/>
    </xf>
    <xf numFmtId="166" fontId="24" fillId="6" borderId="69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left" vertical="top" wrapText="1"/>
    </xf>
    <xf numFmtId="49" fontId="24" fillId="7" borderId="69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top" wrapText="1"/>
    </xf>
    <xf numFmtId="49" fontId="14" fillId="0" borderId="0" xfId="0" applyNumberFormat="1" applyFont="1" applyAlignment="1">
      <alignment horizontal="right" vertical="top" wrapText="1"/>
    </xf>
    <xf numFmtId="49" fontId="22" fillId="8" borderId="0" xfId="0" applyNumberFormat="1" applyFont="1" applyFill="1" applyAlignment="1">
      <alignment horizontal="left" vertical="top" wrapText="1"/>
    </xf>
    <xf numFmtId="49" fontId="22" fillId="8" borderId="0" xfId="0" applyNumberFormat="1" applyFont="1" applyFill="1" applyAlignment="1">
      <alignment horizontal="right" vertical="top" wrapText="1"/>
    </xf>
    <xf numFmtId="49" fontId="22" fillId="8" borderId="0" xfId="0" applyNumberFormat="1" applyFont="1" applyFill="1" applyAlignment="1">
      <alignment horizontal="right" vertical="top" wrapText="1"/>
    </xf>
    <xf numFmtId="49" fontId="22" fillId="8" borderId="63" xfId="0" applyNumberFormat="1" applyFont="1" applyFill="1" applyBorder="1" applyAlignment="1">
      <alignment horizontal="left" vertical="top" wrapText="1"/>
    </xf>
    <xf numFmtId="49" fontId="22" fillId="8" borderId="63" xfId="0" applyNumberFormat="1" applyFont="1" applyFill="1" applyBorder="1" applyAlignment="1">
      <alignment horizontal="right" vertical="top" wrapText="1"/>
    </xf>
    <xf numFmtId="49" fontId="22" fillId="8" borderId="63" xfId="0" applyNumberFormat="1" applyFont="1" applyFill="1" applyBorder="1" applyAlignment="1">
      <alignment horizontal="right" vertical="top" wrapText="1"/>
    </xf>
    <xf numFmtId="49" fontId="14" fillId="0" borderId="64" xfId="0" applyNumberFormat="1" applyFont="1" applyBorder="1" applyAlignment="1">
      <alignment horizontal="left" wrapText="1"/>
    </xf>
    <xf numFmtId="49" fontId="14" fillId="0" borderId="0" xfId="0" applyNumberFormat="1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49" fontId="17" fillId="0" borderId="63" xfId="0" applyNumberFormat="1" applyFont="1" applyBorder="1" applyAlignment="1">
      <alignment horizontal="left" vertical="top" wrapText="1"/>
    </xf>
    <xf numFmtId="49" fontId="14" fillId="0" borderId="64" xfId="0" applyNumberFormat="1" applyFont="1" applyBorder="1" applyAlignment="1">
      <alignment horizontal="left" vertical="top" wrapText="1"/>
    </xf>
    <xf numFmtId="49" fontId="14" fillId="0" borderId="64" xfId="0" applyNumberFormat="1" applyFont="1" applyBorder="1" applyAlignment="1">
      <alignment horizontal="center" vertical="top" wrapText="1"/>
    </xf>
    <xf numFmtId="49" fontId="14" fillId="0" borderId="64" xfId="0" applyNumberFormat="1" applyFont="1" applyBorder="1" applyAlignment="1">
      <alignment horizontal="right" vertical="top" wrapText="1"/>
    </xf>
    <xf numFmtId="166" fontId="26" fillId="6" borderId="69" xfId="0" applyNumberFormat="1" applyFont="1" applyFill="1" applyBorder="1" applyAlignment="1">
      <alignment horizontal="right" vertical="top"/>
    </xf>
    <xf numFmtId="49" fontId="15" fillId="9" borderId="65" xfId="0" applyNumberFormat="1" applyFont="1" applyFill="1" applyBorder="1" applyAlignment="1">
      <alignment horizontal="left" vertical="top" wrapText="1"/>
    </xf>
    <xf numFmtId="49" fontId="18" fillId="9" borderId="65" xfId="0" applyNumberFormat="1" applyFont="1" applyFill="1" applyBorder="1" applyAlignment="1">
      <alignment horizontal="left" vertical="top" wrapText="1"/>
    </xf>
    <xf numFmtId="166" fontId="15" fillId="9" borderId="65" xfId="0" applyNumberFormat="1" applyFont="1" applyFill="1" applyBorder="1" applyAlignment="1">
      <alignment horizontal="right" vertical="top"/>
    </xf>
    <xf numFmtId="166" fontId="22" fillId="9" borderId="65" xfId="0" applyNumberFormat="1" applyFont="1" applyFill="1" applyBorder="1" applyAlignment="1">
      <alignment horizontal="right"/>
    </xf>
    <xf numFmtId="166" fontId="23" fillId="9" borderId="65" xfId="0" applyNumberFormat="1" applyFont="1" applyFill="1" applyBorder="1" applyAlignment="1">
      <alignment horizontal="right"/>
    </xf>
    <xf numFmtId="49" fontId="15" fillId="9" borderId="66" xfId="0" applyNumberFormat="1" applyFont="1" applyFill="1" applyBorder="1" applyAlignment="1">
      <alignment horizontal="left" vertical="top" wrapText="1"/>
    </xf>
    <xf numFmtId="49" fontId="18" fillId="9" borderId="66" xfId="0" applyNumberFormat="1" applyFont="1" applyFill="1" applyBorder="1" applyAlignment="1">
      <alignment horizontal="left" vertical="top" wrapText="1"/>
    </xf>
    <xf numFmtId="166" fontId="15" fillId="9" borderId="66" xfId="0" applyNumberFormat="1" applyFont="1" applyFill="1" applyBorder="1" applyAlignment="1">
      <alignment horizontal="right" vertical="top"/>
    </xf>
    <xf numFmtId="166" fontId="22" fillId="9" borderId="66" xfId="0" applyNumberFormat="1" applyFont="1" applyFill="1" applyBorder="1" applyAlignment="1">
      <alignment horizontal="right"/>
    </xf>
    <xf numFmtId="166" fontId="23" fillId="9" borderId="66" xfId="0" applyNumberFormat="1" applyFont="1" applyFill="1" applyBorder="1" applyAlignment="1">
      <alignment horizontal="right"/>
    </xf>
    <xf numFmtId="166" fontId="27" fillId="9" borderId="66" xfId="0" applyNumberFormat="1" applyFont="1" applyFill="1" applyBorder="1" applyAlignment="1">
      <alignment horizontal="right" vertical="top"/>
    </xf>
    <xf numFmtId="49" fontId="15" fillId="9" borderId="68" xfId="0" applyNumberFormat="1" applyFont="1" applyFill="1" applyBorder="1" applyAlignment="1">
      <alignment horizontal="left" vertical="top" wrapText="1"/>
    </xf>
    <xf numFmtId="49" fontId="18" fillId="9" borderId="68" xfId="0" applyNumberFormat="1" applyFont="1" applyFill="1" applyBorder="1" applyAlignment="1">
      <alignment horizontal="left" vertical="top" wrapText="1"/>
    </xf>
    <xf numFmtId="166" fontId="15" fillId="9" borderId="68" xfId="0" applyNumberFormat="1" applyFont="1" applyFill="1" applyBorder="1" applyAlignment="1">
      <alignment horizontal="right" vertical="top"/>
    </xf>
    <xf numFmtId="166" fontId="22" fillId="9" borderId="68" xfId="0" applyNumberFormat="1" applyFont="1" applyFill="1" applyBorder="1" applyAlignment="1">
      <alignment horizontal="right"/>
    </xf>
    <xf numFmtId="166" fontId="23" fillId="9" borderId="68" xfId="0" applyNumberFormat="1" applyFont="1" applyFill="1" applyBorder="1" applyAlignment="1">
      <alignment horizontal="right"/>
    </xf>
    <xf numFmtId="166" fontId="28" fillId="9" borderId="66" xfId="0" applyNumberFormat="1" applyFont="1" applyFill="1" applyBorder="1" applyAlignment="1">
      <alignment horizontal="right"/>
    </xf>
  </cellXfs>
  <cellStyles count="3">
    <cellStyle name="Měna" xfId="1" builtinId="4"/>
    <cellStyle name="Normální" xfId="0" builtinId="0"/>
    <cellStyle name="normální_03Rozbory skutečnost  březen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136" zoomScaleNormal="100" workbookViewId="0">
      <selection activeCell="B155" sqref="B155:F155"/>
    </sheetView>
  </sheetViews>
  <sheetFormatPr defaultColWidth="25.42578125" defaultRowHeight="12.75" x14ac:dyDescent="0.2"/>
  <cols>
    <col min="1" max="1" width="26.5703125" style="69" customWidth="1"/>
    <col min="2" max="3" width="17.5703125" style="70" customWidth="1"/>
    <col min="4" max="4" width="20.140625" style="70" customWidth="1"/>
    <col min="5" max="5" width="19" style="70" customWidth="1"/>
    <col min="6" max="6" width="11.85546875" style="70" customWidth="1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2" spans="1:6" ht="17.25" customHeight="1" x14ac:dyDescent="0.3">
      <c r="A2" s="2" t="s">
        <v>1</v>
      </c>
      <c r="B2" s="2"/>
      <c r="C2" s="2"/>
      <c r="D2" s="2"/>
      <c r="E2" s="2"/>
      <c r="F2" s="2"/>
    </row>
    <row r="3" spans="1:6" ht="20.25" hidden="1" x14ac:dyDescent="0.3">
      <c r="A3" s="3" t="s">
        <v>2</v>
      </c>
      <c r="B3" s="4"/>
      <c r="C3" s="4"/>
      <c r="D3" s="4"/>
      <c r="E3" s="4"/>
      <c r="F3" s="4"/>
    </row>
    <row r="4" spans="1:6" ht="21" thickBot="1" x14ac:dyDescent="0.35">
      <c r="A4" s="3"/>
      <c r="B4" s="4"/>
      <c r="C4" s="4"/>
      <c r="D4" s="4"/>
      <c r="E4" s="4"/>
      <c r="F4" s="4"/>
    </row>
    <row r="5" spans="1:6" ht="15.75" x14ac:dyDescent="0.25">
      <c r="A5" s="5" t="s">
        <v>3</v>
      </c>
      <c r="B5" s="6" t="s">
        <v>4</v>
      </c>
      <c r="C5" s="7"/>
      <c r="D5" s="7"/>
      <c r="E5" s="7"/>
      <c r="F5" s="8"/>
    </row>
    <row r="6" spans="1:6" x14ac:dyDescent="0.2">
      <c r="A6" s="9"/>
      <c r="B6" s="10" t="s">
        <v>5</v>
      </c>
      <c r="C6" s="11" t="s">
        <v>6</v>
      </c>
      <c r="D6" s="12" t="s">
        <v>7</v>
      </c>
      <c r="E6" s="12"/>
      <c r="F6" s="13" t="s">
        <v>8</v>
      </c>
    </row>
    <row r="7" spans="1:6" ht="13.5" thickBot="1" x14ac:dyDescent="0.25">
      <c r="A7" s="14"/>
      <c r="B7" s="15"/>
      <c r="C7" s="16"/>
      <c r="D7" s="17"/>
      <c r="E7" s="17"/>
      <c r="F7" s="18"/>
    </row>
    <row r="8" spans="1:6" ht="13.5" thickTop="1" x14ac:dyDescent="0.2">
      <c r="A8" s="19" t="s">
        <v>9</v>
      </c>
      <c r="B8" s="20">
        <v>13300000</v>
      </c>
      <c r="C8" s="21">
        <v>399600</v>
      </c>
      <c r="D8" s="21">
        <f>B8+C8</f>
        <v>13699600</v>
      </c>
      <c r="E8" s="22">
        <v>13699600</v>
      </c>
      <c r="F8" s="23">
        <f t="shared" ref="F8:F14" si="0">E8/D8</f>
        <v>1</v>
      </c>
    </row>
    <row r="9" spans="1:6" x14ac:dyDescent="0.2">
      <c r="A9" s="19" t="s">
        <v>10</v>
      </c>
      <c r="B9" s="20">
        <v>0</v>
      </c>
      <c r="C9" s="24">
        <v>150000</v>
      </c>
      <c r="D9" s="21">
        <f>B9+C9</f>
        <v>150000</v>
      </c>
      <c r="E9" s="22">
        <v>150000</v>
      </c>
      <c r="F9" s="23">
        <f t="shared" si="0"/>
        <v>1</v>
      </c>
    </row>
    <row r="10" spans="1:6" x14ac:dyDescent="0.2">
      <c r="A10" s="19" t="s">
        <v>11</v>
      </c>
      <c r="B10" s="20">
        <v>0</v>
      </c>
      <c r="C10" s="24">
        <v>200000</v>
      </c>
      <c r="D10" s="21">
        <v>200000</v>
      </c>
      <c r="E10" s="22">
        <v>200000</v>
      </c>
      <c r="F10" s="23">
        <f t="shared" si="0"/>
        <v>1</v>
      </c>
    </row>
    <row r="11" spans="1:6" x14ac:dyDescent="0.2">
      <c r="A11" s="19" t="s">
        <v>12</v>
      </c>
      <c r="B11" s="20">
        <v>0</v>
      </c>
      <c r="C11" s="24">
        <v>200000</v>
      </c>
      <c r="D11" s="21">
        <v>200000</v>
      </c>
      <c r="E11" s="22">
        <v>200000</v>
      </c>
      <c r="F11" s="23">
        <f t="shared" si="0"/>
        <v>1</v>
      </c>
    </row>
    <row r="12" spans="1:6" x14ac:dyDescent="0.2">
      <c r="A12" s="19" t="s">
        <v>13</v>
      </c>
      <c r="B12" s="25">
        <v>0</v>
      </c>
      <c r="C12" s="26">
        <v>300000</v>
      </c>
      <c r="D12" s="27">
        <v>300000</v>
      </c>
      <c r="E12" s="28">
        <f>B12+C12</f>
        <v>300000</v>
      </c>
      <c r="F12" s="29">
        <f t="shared" si="0"/>
        <v>1</v>
      </c>
    </row>
    <row r="13" spans="1:6" x14ac:dyDescent="0.2">
      <c r="A13" s="30" t="s">
        <v>14</v>
      </c>
      <c r="B13" s="20">
        <v>1400000</v>
      </c>
      <c r="C13" s="31">
        <v>-250000</v>
      </c>
      <c r="D13" s="27">
        <f>B13+C13</f>
        <v>1150000</v>
      </c>
      <c r="E13" s="32">
        <v>1053757.24</v>
      </c>
      <c r="F13" s="29">
        <f t="shared" si="0"/>
        <v>0.91631064347826086</v>
      </c>
    </row>
    <row r="14" spans="1:6" x14ac:dyDescent="0.2">
      <c r="A14" s="30" t="s">
        <v>15</v>
      </c>
      <c r="B14" s="20">
        <v>52000</v>
      </c>
      <c r="C14" s="31"/>
      <c r="D14" s="27">
        <f>B14+C14</f>
        <v>52000</v>
      </c>
      <c r="E14" s="32">
        <v>63543</v>
      </c>
      <c r="F14" s="29">
        <f t="shared" si="0"/>
        <v>1.2219807692307691</v>
      </c>
    </row>
    <row r="15" spans="1:6" x14ac:dyDescent="0.2">
      <c r="A15" s="30" t="s">
        <v>16</v>
      </c>
      <c r="B15" s="20">
        <v>0</v>
      </c>
      <c r="C15" s="31">
        <v>408960</v>
      </c>
      <c r="D15" s="27">
        <v>408960</v>
      </c>
      <c r="E15" s="32">
        <v>408960</v>
      </c>
      <c r="F15" s="29">
        <f>C15/E15</f>
        <v>1</v>
      </c>
    </row>
    <row r="16" spans="1:6" x14ac:dyDescent="0.2">
      <c r="A16" s="30" t="s">
        <v>17</v>
      </c>
      <c r="B16" s="20"/>
      <c r="C16" s="31">
        <v>11000</v>
      </c>
      <c r="D16" s="27">
        <f>B16+C16</f>
        <v>11000</v>
      </c>
      <c r="E16" s="32">
        <v>11000</v>
      </c>
      <c r="F16" s="29">
        <f>E16/D16</f>
        <v>1</v>
      </c>
    </row>
    <row r="17" spans="1:6" x14ac:dyDescent="0.2">
      <c r="A17" s="30" t="s">
        <v>18</v>
      </c>
      <c r="B17" s="20"/>
      <c r="C17" s="31">
        <v>65000</v>
      </c>
      <c r="D17" s="27">
        <f>B17+C17</f>
        <v>65000</v>
      </c>
      <c r="E17" s="32">
        <v>65000</v>
      </c>
      <c r="F17" s="29">
        <f>E17/D17</f>
        <v>1</v>
      </c>
    </row>
    <row r="18" spans="1:6" x14ac:dyDescent="0.2">
      <c r="A18" s="30" t="s">
        <v>19</v>
      </c>
      <c r="B18" s="20">
        <v>0</v>
      </c>
      <c r="C18" s="27">
        <v>110000</v>
      </c>
      <c r="D18" s="27">
        <f>B18+C18</f>
        <v>110000</v>
      </c>
      <c r="E18" s="32">
        <v>110000</v>
      </c>
      <c r="F18" s="29">
        <f>E18/D18</f>
        <v>1</v>
      </c>
    </row>
    <row r="19" spans="1:6" x14ac:dyDescent="0.2">
      <c r="A19" s="33" t="s">
        <v>20</v>
      </c>
      <c r="B19" s="34">
        <v>909000</v>
      </c>
      <c r="C19" s="35">
        <v>237390</v>
      </c>
      <c r="D19" s="36">
        <f>B19+C19</f>
        <v>1146390</v>
      </c>
      <c r="E19" s="37">
        <v>1145897</v>
      </c>
      <c r="F19" s="38">
        <f>E19/D19</f>
        <v>0.99956995437852736</v>
      </c>
    </row>
    <row r="20" spans="1:6" ht="13.5" thickBot="1" x14ac:dyDescent="0.25">
      <c r="A20" s="39"/>
      <c r="B20" s="40"/>
      <c r="C20" s="41"/>
      <c r="D20" s="42"/>
      <c r="E20" s="43"/>
      <c r="F20" s="44"/>
    </row>
    <row r="21" spans="1:6" ht="13.5" thickBot="1" x14ac:dyDescent="0.25">
      <c r="A21" s="45" t="s">
        <v>21</v>
      </c>
      <c r="B21" s="46">
        <f>SUM(B8:B20)</f>
        <v>15661000</v>
      </c>
      <c r="C21" s="47">
        <f>SUM(C8:C20)</f>
        <v>1831950</v>
      </c>
      <c r="D21" s="47">
        <f>SUM(D8:D20)</f>
        <v>17492950</v>
      </c>
      <c r="E21" s="47">
        <f>SUM(E8:E20)</f>
        <v>17407757.240000002</v>
      </c>
      <c r="F21" s="48">
        <f>E21/D21</f>
        <v>0.99512988032321603</v>
      </c>
    </row>
    <row r="22" spans="1:6" ht="16.5" thickBot="1" x14ac:dyDescent="0.3">
      <c r="A22" s="49"/>
      <c r="B22" s="50"/>
      <c r="C22" s="50"/>
      <c r="D22" s="50"/>
      <c r="E22" s="50"/>
      <c r="F22" s="51"/>
    </row>
    <row r="23" spans="1:6" ht="15.75" x14ac:dyDescent="0.25">
      <c r="A23" s="52" t="s">
        <v>22</v>
      </c>
      <c r="B23" s="53" t="s">
        <v>4</v>
      </c>
      <c r="C23" s="53"/>
      <c r="D23" s="53"/>
      <c r="E23" s="53"/>
      <c r="F23" s="54"/>
    </row>
    <row r="24" spans="1:6" ht="23.25" customHeight="1" thickBot="1" x14ac:dyDescent="0.25">
      <c r="A24" s="55"/>
      <c r="B24" s="56" t="s">
        <v>23</v>
      </c>
      <c r="C24" s="57" t="s">
        <v>24</v>
      </c>
      <c r="D24" s="58" t="s">
        <v>25</v>
      </c>
      <c r="E24" s="58" t="s">
        <v>26</v>
      </c>
      <c r="F24" s="59" t="s">
        <v>8</v>
      </c>
    </row>
    <row r="25" spans="1:6" x14ac:dyDescent="0.2">
      <c r="A25" s="60" t="s">
        <v>27</v>
      </c>
      <c r="B25" s="24">
        <f>B65+B90+B98+B127+B141+B158</f>
        <v>549000</v>
      </c>
      <c r="C25" s="21">
        <v>339000</v>
      </c>
      <c r="D25" s="21">
        <f>B25+C25</f>
        <v>888000</v>
      </c>
      <c r="E25" s="61">
        <f>E65+E90+E98+E127+E141+E158</f>
        <v>897509.39</v>
      </c>
      <c r="F25" s="62">
        <f>E25/D25</f>
        <v>1.0107087725225226</v>
      </c>
    </row>
    <row r="26" spans="1:6" x14ac:dyDescent="0.2">
      <c r="A26" s="60" t="s">
        <v>28</v>
      </c>
      <c r="B26" s="26">
        <v>140000</v>
      </c>
      <c r="C26" s="27"/>
      <c r="D26" s="27">
        <f>B26+C26</f>
        <v>140000</v>
      </c>
      <c r="E26" s="63">
        <f>E66</f>
        <v>127860.43</v>
      </c>
      <c r="F26" s="64">
        <f t="shared" ref="F26:F45" si="1">E26/D26</f>
        <v>0.91328878571428562</v>
      </c>
    </row>
    <row r="27" spans="1:6" x14ac:dyDescent="0.2">
      <c r="A27" s="60" t="s">
        <v>29</v>
      </c>
      <c r="B27" s="26">
        <f>B67+B99+B128+B159</f>
        <v>695000</v>
      </c>
      <c r="C27" s="27">
        <f>C67+C99+C128+C159</f>
        <v>-49000</v>
      </c>
      <c r="D27" s="27">
        <f>B27+C27</f>
        <v>646000</v>
      </c>
      <c r="E27" s="63">
        <f>E67+E99+E128+E159</f>
        <v>633421.17999999993</v>
      </c>
      <c r="F27" s="64">
        <f t="shared" si="1"/>
        <v>0.98052814241486053</v>
      </c>
    </row>
    <row r="28" spans="1:6" x14ac:dyDescent="0.2">
      <c r="A28" s="60" t="s">
        <v>30</v>
      </c>
      <c r="B28" s="26">
        <f>B100+B142+B160</f>
        <v>644000</v>
      </c>
      <c r="C28" s="27">
        <f>C100+C142+C160</f>
        <v>-90000</v>
      </c>
      <c r="D28" s="27">
        <f t="shared" ref="D28:D46" si="2">B28+C28</f>
        <v>554000</v>
      </c>
      <c r="E28" s="63">
        <f>E100+E142+E160</f>
        <v>519164.4</v>
      </c>
      <c r="F28" s="64">
        <f t="shared" si="1"/>
        <v>0.93711985559566791</v>
      </c>
    </row>
    <row r="29" spans="1:6" x14ac:dyDescent="0.2">
      <c r="A29" s="60" t="s">
        <v>31</v>
      </c>
      <c r="B29" s="26">
        <v>55000</v>
      </c>
      <c r="C29" s="27">
        <f>C101+C143+C161</f>
        <v>20000</v>
      </c>
      <c r="D29" s="27">
        <f t="shared" si="2"/>
        <v>75000</v>
      </c>
      <c r="E29" s="63">
        <f>E101+E143+E161</f>
        <v>76122</v>
      </c>
      <c r="F29" s="64">
        <f t="shared" si="1"/>
        <v>1.0149600000000001</v>
      </c>
    </row>
    <row r="30" spans="1:6" x14ac:dyDescent="0.2">
      <c r="A30" s="60" t="s">
        <v>32</v>
      </c>
      <c r="B30" s="26">
        <v>1174000</v>
      </c>
      <c r="C30" s="27">
        <v>-3000</v>
      </c>
      <c r="D30" s="27">
        <f>B30+C30</f>
        <v>1171000</v>
      </c>
      <c r="E30" s="63">
        <f>E68+E102+E119+E162</f>
        <v>1140682.3700000001</v>
      </c>
      <c r="F30" s="64">
        <f t="shared" si="1"/>
        <v>0.97410962425277547</v>
      </c>
    </row>
    <row r="31" spans="1:6" x14ac:dyDescent="0.2">
      <c r="A31" s="60" t="s">
        <v>33</v>
      </c>
      <c r="B31" s="26">
        <v>1710000</v>
      </c>
      <c r="C31" s="27">
        <f>C69+C91+C103+C120+C129+C163</f>
        <v>251000</v>
      </c>
      <c r="D31" s="27">
        <f>B31+C31</f>
        <v>1961000</v>
      </c>
      <c r="E31" s="65">
        <f>E69+E91+E103+E120+E129+E163</f>
        <v>1919557</v>
      </c>
      <c r="F31" s="64">
        <f t="shared" si="1"/>
        <v>0.97886639469658343</v>
      </c>
    </row>
    <row r="32" spans="1:6" x14ac:dyDescent="0.2">
      <c r="A32" s="60" t="s">
        <v>34</v>
      </c>
      <c r="B32" s="26">
        <v>15000</v>
      </c>
      <c r="C32" s="27">
        <v>5000</v>
      </c>
      <c r="D32" s="27">
        <f>B32+C32</f>
        <v>20000</v>
      </c>
      <c r="E32" s="63">
        <f>E70</f>
        <v>19623</v>
      </c>
      <c r="F32" s="64">
        <f t="shared" si="1"/>
        <v>0.98114999999999997</v>
      </c>
    </row>
    <row r="33" spans="1:6" x14ac:dyDescent="0.2">
      <c r="A33" s="60" t="s">
        <v>35</v>
      </c>
      <c r="B33" s="26">
        <v>785000</v>
      </c>
      <c r="C33" s="27">
        <v>713000</v>
      </c>
      <c r="D33" s="27">
        <f>B33+C33</f>
        <v>1498000</v>
      </c>
      <c r="E33" s="63">
        <f>E58+E71+E104+E130+E144+E165</f>
        <v>1493618.7000000002</v>
      </c>
      <c r="F33" s="64">
        <f t="shared" si="1"/>
        <v>0.99707523364485995</v>
      </c>
    </row>
    <row r="34" spans="1:6" x14ac:dyDescent="0.2">
      <c r="A34" s="60" t="s">
        <v>36</v>
      </c>
      <c r="B34" s="26">
        <v>8000</v>
      </c>
      <c r="C34" s="27"/>
      <c r="D34" s="27">
        <f t="shared" si="2"/>
        <v>8000</v>
      </c>
      <c r="E34" s="63">
        <f>E72+E131</f>
        <v>7831</v>
      </c>
      <c r="F34" s="64">
        <f t="shared" si="1"/>
        <v>0.97887500000000005</v>
      </c>
    </row>
    <row r="35" spans="1:6" x14ac:dyDescent="0.2">
      <c r="A35" s="60" t="s">
        <v>37</v>
      </c>
      <c r="B35" s="26">
        <v>21000</v>
      </c>
      <c r="C35" s="27"/>
      <c r="D35" s="27">
        <f t="shared" si="2"/>
        <v>21000</v>
      </c>
      <c r="E35" s="63">
        <f>E73+E105+E145</f>
        <v>18708</v>
      </c>
      <c r="F35" s="64">
        <f t="shared" si="1"/>
        <v>0.8908571428571429</v>
      </c>
    </row>
    <row r="36" spans="1:6" x14ac:dyDescent="0.2">
      <c r="A36" s="60" t="s">
        <v>38</v>
      </c>
      <c r="B36" s="26">
        <v>10000</v>
      </c>
      <c r="C36" s="27"/>
      <c r="D36" s="27">
        <f t="shared" si="2"/>
        <v>10000</v>
      </c>
      <c r="E36" s="63">
        <f>E74</f>
        <v>8872.7000000000007</v>
      </c>
      <c r="F36" s="64">
        <f t="shared" si="1"/>
        <v>0.88727000000000011</v>
      </c>
    </row>
    <row r="37" spans="1:6" x14ac:dyDescent="0.2">
      <c r="A37" s="60" t="s">
        <v>39</v>
      </c>
      <c r="B37" s="26">
        <v>5500000</v>
      </c>
      <c r="C37" s="27">
        <v>155960</v>
      </c>
      <c r="D37" s="27">
        <f>B37+C37</f>
        <v>5655960</v>
      </c>
      <c r="E37" s="63">
        <f>E75+E106+E146+E166</f>
        <v>5612624</v>
      </c>
      <c r="F37" s="64">
        <f t="shared" si="1"/>
        <v>0.99233799390377586</v>
      </c>
    </row>
    <row r="38" spans="1:6" x14ac:dyDescent="0.2">
      <c r="A38" s="60" t="s">
        <v>40</v>
      </c>
      <c r="B38" s="26">
        <v>240000</v>
      </c>
      <c r="C38" s="27">
        <v>21000</v>
      </c>
      <c r="D38" s="27">
        <f t="shared" si="2"/>
        <v>261000</v>
      </c>
      <c r="E38" s="63">
        <f>E107+E132+E167</f>
        <v>239307</v>
      </c>
      <c r="F38" s="64">
        <f t="shared" si="1"/>
        <v>0.91688505747126436</v>
      </c>
    </row>
    <row r="39" spans="1:6" x14ac:dyDescent="0.2">
      <c r="A39" s="60" t="s">
        <v>41</v>
      </c>
      <c r="B39" s="26">
        <v>517000</v>
      </c>
      <c r="C39" s="27">
        <v>23000</v>
      </c>
      <c r="D39" s="27">
        <f t="shared" si="2"/>
        <v>540000</v>
      </c>
      <c r="E39" s="63">
        <f>E76+E108+E147+E168</f>
        <v>522889</v>
      </c>
      <c r="F39" s="64">
        <f t="shared" si="1"/>
        <v>0.96831296296296299</v>
      </c>
    </row>
    <row r="40" spans="1:6" x14ac:dyDescent="0.2">
      <c r="A40" s="60" t="s">
        <v>42</v>
      </c>
      <c r="B40" s="26">
        <v>1433000</v>
      </c>
      <c r="C40" s="27">
        <v>59000</v>
      </c>
      <c r="D40" s="27">
        <f t="shared" si="2"/>
        <v>1492000</v>
      </c>
      <c r="E40" s="63">
        <f>E77+E109+E148+E169</f>
        <v>1452483</v>
      </c>
      <c r="F40" s="64">
        <f t="shared" si="1"/>
        <v>0.97351407506702414</v>
      </c>
    </row>
    <row r="41" spans="1:6" x14ac:dyDescent="0.2">
      <c r="A41" s="60" t="s">
        <v>43</v>
      </c>
      <c r="B41" s="26">
        <v>83000</v>
      </c>
      <c r="C41" s="27"/>
      <c r="D41" s="27">
        <f t="shared" si="2"/>
        <v>83000</v>
      </c>
      <c r="E41" s="63">
        <f>E78</f>
        <v>84727.9</v>
      </c>
      <c r="F41" s="64">
        <f t="shared" si="1"/>
        <v>1.0208180722891567</v>
      </c>
    </row>
    <row r="42" spans="1:6" x14ac:dyDescent="0.2">
      <c r="A42" s="60" t="s">
        <v>44</v>
      </c>
      <c r="B42" s="26"/>
      <c r="C42" s="27"/>
      <c r="D42" s="27">
        <f t="shared" si="2"/>
        <v>0</v>
      </c>
      <c r="E42" s="63">
        <f>E110+E149+E170</f>
        <v>23913</v>
      </c>
      <c r="F42" s="64"/>
    </row>
    <row r="43" spans="1:6" x14ac:dyDescent="0.2">
      <c r="A43" s="60" t="s">
        <v>45</v>
      </c>
      <c r="B43" s="26">
        <v>50000</v>
      </c>
      <c r="C43" s="27"/>
      <c r="D43" s="27">
        <f t="shared" si="2"/>
        <v>50000</v>
      </c>
      <c r="E43" s="63">
        <f>E80</f>
        <v>51303.25</v>
      </c>
      <c r="F43" s="64">
        <f>E43/D43</f>
        <v>1.026065</v>
      </c>
    </row>
    <row r="44" spans="1:6" x14ac:dyDescent="0.2">
      <c r="A44" s="60" t="s">
        <v>46</v>
      </c>
      <c r="B44" s="26">
        <v>240000</v>
      </c>
      <c r="C44" s="27" t="s">
        <v>47</v>
      </c>
      <c r="D44" s="27">
        <v>240000</v>
      </c>
      <c r="E44" s="63">
        <f>E171</f>
        <v>238367</v>
      </c>
      <c r="F44" s="64">
        <f t="shared" si="1"/>
        <v>0.99319583333333339</v>
      </c>
    </row>
    <row r="45" spans="1:6" x14ac:dyDescent="0.2">
      <c r="A45" s="60" t="s">
        <v>48</v>
      </c>
      <c r="B45" s="26">
        <v>36000</v>
      </c>
      <c r="C45" s="27">
        <v>-10000</v>
      </c>
      <c r="D45" s="27">
        <f t="shared" si="2"/>
        <v>26000</v>
      </c>
      <c r="E45" s="63">
        <f>E81</f>
        <v>25950</v>
      </c>
      <c r="F45" s="64">
        <f t="shared" si="1"/>
        <v>0.99807692307692308</v>
      </c>
    </row>
    <row r="46" spans="1:6" x14ac:dyDescent="0.2">
      <c r="A46" s="60" t="s">
        <v>49</v>
      </c>
      <c r="B46" s="26">
        <v>1675000</v>
      </c>
      <c r="C46" s="27">
        <v>386990</v>
      </c>
      <c r="D46" s="27">
        <f t="shared" si="2"/>
        <v>2061990</v>
      </c>
      <c r="E46" s="63">
        <f>E82+E172</f>
        <v>2068566</v>
      </c>
      <c r="F46" s="64">
        <f>E46/D46</f>
        <v>1.0031891522267324</v>
      </c>
    </row>
    <row r="47" spans="1:6" x14ac:dyDescent="0.2">
      <c r="A47" s="60" t="s">
        <v>50</v>
      </c>
      <c r="B47" s="26">
        <v>65000</v>
      </c>
      <c r="C47" s="27">
        <f>C83+C111+C173</f>
        <v>-1000</v>
      </c>
      <c r="D47" s="27">
        <f>B47+C47</f>
        <v>64000</v>
      </c>
      <c r="E47" s="63">
        <f>E83+E111+E173</f>
        <v>61141.04</v>
      </c>
      <c r="F47" s="64">
        <f>E47/D47</f>
        <v>0.95532875000000006</v>
      </c>
    </row>
    <row r="48" spans="1:6" x14ac:dyDescent="0.2">
      <c r="A48" s="60" t="s">
        <v>51</v>
      </c>
      <c r="B48" s="26"/>
      <c r="C48" s="27">
        <v>11000</v>
      </c>
      <c r="D48" s="27">
        <v>11000</v>
      </c>
      <c r="E48" s="63">
        <v>11000</v>
      </c>
      <c r="F48" s="64">
        <f>E48/D48</f>
        <v>1</v>
      </c>
    </row>
    <row r="49" spans="1:6" x14ac:dyDescent="0.2">
      <c r="A49" s="60" t="s">
        <v>52</v>
      </c>
      <c r="B49" s="26">
        <v>16000</v>
      </c>
      <c r="C49" s="27"/>
      <c r="D49" s="27">
        <v>16000</v>
      </c>
      <c r="E49" s="63">
        <v>11220.91</v>
      </c>
      <c r="F49" s="64">
        <v>0.70130000000000003</v>
      </c>
    </row>
    <row r="50" spans="1:6" ht="13.5" thickBot="1" x14ac:dyDescent="0.25">
      <c r="A50" s="60"/>
      <c r="B50" s="26"/>
      <c r="C50" s="27"/>
      <c r="D50" s="27"/>
      <c r="E50" s="63"/>
      <c r="F50" s="64"/>
    </row>
    <row r="51" spans="1:6" ht="13.5" thickBot="1" x14ac:dyDescent="0.25">
      <c r="A51" s="45" t="s">
        <v>21</v>
      </c>
      <c r="B51" s="66">
        <f>SUM(B25:B50)</f>
        <v>15661000</v>
      </c>
      <c r="C51" s="67">
        <f>SUM(C25:C50)</f>
        <v>1831950</v>
      </c>
      <c r="D51" s="67">
        <f>SUM(D25:D50)</f>
        <v>17492950</v>
      </c>
      <c r="E51" s="67">
        <f>SUM(E25:E50)</f>
        <v>17266462.27</v>
      </c>
      <c r="F51" s="68">
        <f>E51/D51</f>
        <v>0.98705262805873217</v>
      </c>
    </row>
    <row r="52" spans="1:6" ht="26.25" customHeight="1" thickBot="1" x14ac:dyDescent="0.25"/>
    <row r="53" spans="1:6" ht="15.75" thickBot="1" x14ac:dyDescent="0.3">
      <c r="A53" s="71" t="s">
        <v>53</v>
      </c>
      <c r="B53" s="72">
        <f>B21-B51</f>
        <v>0</v>
      </c>
      <c r="C53" s="72">
        <f>C21-C51</f>
        <v>0</v>
      </c>
      <c r="D53" s="72">
        <f>D21-D51</f>
        <v>0</v>
      </c>
      <c r="E53" s="72">
        <f>E21-E51</f>
        <v>141294.97000000253</v>
      </c>
      <c r="F53" s="73"/>
    </row>
    <row r="54" spans="1:6" ht="24.75" customHeight="1" thickBot="1" x14ac:dyDescent="0.25"/>
    <row r="55" spans="1:6" ht="15.75" x14ac:dyDescent="0.25">
      <c r="A55" s="52" t="s">
        <v>22</v>
      </c>
      <c r="B55" s="6" t="s">
        <v>54</v>
      </c>
      <c r="C55" s="7"/>
      <c r="D55" s="7"/>
      <c r="E55" s="7"/>
      <c r="F55" s="8"/>
    </row>
    <row r="56" spans="1:6" x14ac:dyDescent="0.2">
      <c r="A56" s="74"/>
      <c r="B56" s="10" t="s">
        <v>23</v>
      </c>
      <c r="C56" s="11" t="s">
        <v>24</v>
      </c>
      <c r="D56" s="12" t="s">
        <v>25</v>
      </c>
      <c r="E56" s="12" t="s">
        <v>26</v>
      </c>
      <c r="F56" s="13" t="s">
        <v>8</v>
      </c>
    </row>
    <row r="57" spans="1:6" ht="13.5" thickBot="1" x14ac:dyDescent="0.25">
      <c r="A57" s="75"/>
      <c r="B57" s="15"/>
      <c r="C57" s="16"/>
      <c r="D57" s="17"/>
      <c r="E57" s="17"/>
      <c r="F57" s="18"/>
    </row>
    <row r="58" spans="1:6" ht="13.5" thickTop="1" x14ac:dyDescent="0.2">
      <c r="A58" s="60" t="s">
        <v>55</v>
      </c>
      <c r="B58" s="24">
        <v>115000</v>
      </c>
      <c r="C58" s="21"/>
      <c r="D58" s="21">
        <f>B58+C58</f>
        <v>115000</v>
      </c>
      <c r="E58" s="61">
        <v>115000</v>
      </c>
      <c r="F58" s="62">
        <f>E58/D58</f>
        <v>1</v>
      </c>
    </row>
    <row r="59" spans="1:6" ht="13.5" thickBot="1" x14ac:dyDescent="0.25">
      <c r="A59" s="76"/>
      <c r="B59" s="77"/>
      <c r="C59" s="78"/>
      <c r="D59" s="78"/>
      <c r="E59" s="79"/>
      <c r="F59" s="80"/>
    </row>
    <row r="60" spans="1:6" ht="15.75" thickBot="1" x14ac:dyDescent="0.3">
      <c r="A60" s="81" t="s">
        <v>21</v>
      </c>
      <c r="B60" s="82">
        <f>SUM(B58:B58)</f>
        <v>115000</v>
      </c>
      <c r="C60" s="72">
        <f>SUM(C58:C58)</f>
        <v>0</v>
      </c>
      <c r="D60" s="72">
        <f>SUM(D58:D58)</f>
        <v>115000</v>
      </c>
      <c r="E60" s="72">
        <f>SUM(E58:E58)</f>
        <v>115000</v>
      </c>
      <c r="F60" s="73">
        <f>E60/D60</f>
        <v>1</v>
      </c>
    </row>
    <row r="61" spans="1:6" ht="9.75" customHeight="1" thickBot="1" x14ac:dyDescent="0.25"/>
    <row r="62" spans="1:6" ht="15" x14ac:dyDescent="0.25">
      <c r="A62" s="52" t="s">
        <v>22</v>
      </c>
      <c r="B62" s="83" t="s">
        <v>56</v>
      </c>
      <c r="C62" s="84"/>
      <c r="D62" s="84"/>
      <c r="E62" s="84"/>
      <c r="F62" s="85"/>
    </row>
    <row r="63" spans="1:6" x14ac:dyDescent="0.2">
      <c r="A63" s="74"/>
      <c r="B63" s="10" t="s">
        <v>23</v>
      </c>
      <c r="C63" s="11" t="s">
        <v>24</v>
      </c>
      <c r="D63" s="12" t="s">
        <v>25</v>
      </c>
      <c r="E63" s="12" t="s">
        <v>26</v>
      </c>
      <c r="F63" s="13" t="s">
        <v>8</v>
      </c>
    </row>
    <row r="64" spans="1:6" ht="13.5" thickBot="1" x14ac:dyDescent="0.25">
      <c r="A64" s="75"/>
      <c r="B64" s="15"/>
      <c r="C64" s="16"/>
      <c r="D64" s="17"/>
      <c r="E64" s="17"/>
      <c r="F64" s="18"/>
    </row>
    <row r="65" spans="1:6" ht="13.5" thickTop="1" x14ac:dyDescent="0.2">
      <c r="A65" s="60" t="s">
        <v>27</v>
      </c>
      <c r="B65" s="24">
        <v>35000</v>
      </c>
      <c r="C65" s="21">
        <v>10000</v>
      </c>
      <c r="D65" s="21">
        <f>B65+C65</f>
        <v>45000</v>
      </c>
      <c r="E65" s="61">
        <v>44140.47</v>
      </c>
      <c r="F65" s="62">
        <f>E65/D65</f>
        <v>0.98089933333333335</v>
      </c>
    </row>
    <row r="66" spans="1:6" x14ac:dyDescent="0.2">
      <c r="A66" s="60" t="s">
        <v>28</v>
      </c>
      <c r="B66" s="26">
        <v>140000</v>
      </c>
      <c r="C66" s="27"/>
      <c r="D66" s="27">
        <f>B66+C66</f>
        <v>140000</v>
      </c>
      <c r="E66" s="63">
        <v>127860.43</v>
      </c>
      <c r="F66" s="64">
        <f t="shared" ref="F66:F85" si="3">E66/D66</f>
        <v>0.91328878571428562</v>
      </c>
    </row>
    <row r="67" spans="1:6" x14ac:dyDescent="0.2">
      <c r="A67" s="60" t="s">
        <v>29</v>
      </c>
      <c r="B67" s="26">
        <v>95000</v>
      </c>
      <c r="C67" s="27"/>
      <c r="D67" s="27">
        <f t="shared" ref="D67:D84" si="4">B67+C67</f>
        <v>95000</v>
      </c>
      <c r="E67" s="63">
        <v>84544</v>
      </c>
      <c r="F67" s="64">
        <f t="shared" si="3"/>
        <v>0.88993684210526314</v>
      </c>
    </row>
    <row r="68" spans="1:6" x14ac:dyDescent="0.2">
      <c r="A68" s="60" t="s">
        <v>32</v>
      </c>
      <c r="B68" s="26">
        <v>50000</v>
      </c>
      <c r="C68" s="27"/>
      <c r="D68" s="27">
        <f t="shared" si="4"/>
        <v>50000</v>
      </c>
      <c r="E68" s="63">
        <v>47173.03</v>
      </c>
      <c r="F68" s="64">
        <f t="shared" si="3"/>
        <v>0.94346059999999998</v>
      </c>
    </row>
    <row r="69" spans="1:6" x14ac:dyDescent="0.2">
      <c r="A69" s="60" t="s">
        <v>33</v>
      </c>
      <c r="B69" s="26">
        <v>55000</v>
      </c>
      <c r="C69" s="27">
        <v>-42000</v>
      </c>
      <c r="D69" s="27">
        <f>B69+C69</f>
        <v>13000</v>
      </c>
      <c r="E69" s="63">
        <v>11919</v>
      </c>
      <c r="F69" s="64">
        <f t="shared" si="3"/>
        <v>0.91684615384615387</v>
      </c>
    </row>
    <row r="70" spans="1:6" x14ac:dyDescent="0.2">
      <c r="A70" s="60" t="s">
        <v>34</v>
      </c>
      <c r="B70" s="26">
        <v>15000</v>
      </c>
      <c r="C70" s="27">
        <v>5000</v>
      </c>
      <c r="D70" s="27">
        <f t="shared" si="4"/>
        <v>20000</v>
      </c>
      <c r="E70" s="63">
        <v>19623</v>
      </c>
      <c r="F70" s="64">
        <f t="shared" si="3"/>
        <v>0.98114999999999997</v>
      </c>
    </row>
    <row r="71" spans="1:6" x14ac:dyDescent="0.2">
      <c r="A71" s="60" t="s">
        <v>57</v>
      </c>
      <c r="B71" s="26">
        <v>260000</v>
      </c>
      <c r="C71" s="27">
        <v>110000</v>
      </c>
      <c r="D71" s="27">
        <f t="shared" si="4"/>
        <v>370000</v>
      </c>
      <c r="E71" s="63">
        <v>374258.25</v>
      </c>
      <c r="F71" s="64">
        <f t="shared" si="3"/>
        <v>1.0115087837837837</v>
      </c>
    </row>
    <row r="72" spans="1:6" x14ac:dyDescent="0.2">
      <c r="A72" s="60" t="s">
        <v>36</v>
      </c>
      <c r="B72" s="26">
        <v>6000</v>
      </c>
      <c r="C72" s="27"/>
      <c r="D72" s="27">
        <f t="shared" si="4"/>
        <v>6000</v>
      </c>
      <c r="E72" s="65">
        <v>5843</v>
      </c>
      <c r="F72" s="64">
        <f t="shared" si="3"/>
        <v>0.97383333333333333</v>
      </c>
    </row>
    <row r="73" spans="1:6" x14ac:dyDescent="0.2">
      <c r="A73" s="60" t="s">
        <v>58</v>
      </c>
      <c r="B73" s="26">
        <v>14000</v>
      </c>
      <c r="C73" s="27"/>
      <c r="D73" s="27">
        <f>B73+C73</f>
        <v>14000</v>
      </c>
      <c r="E73" s="63">
        <v>12721.14</v>
      </c>
      <c r="F73" s="64">
        <f t="shared" si="3"/>
        <v>0.90865285714285715</v>
      </c>
    </row>
    <row r="74" spans="1:6" x14ac:dyDescent="0.2">
      <c r="A74" s="60" t="s">
        <v>38</v>
      </c>
      <c r="B74" s="26">
        <v>10000</v>
      </c>
      <c r="C74" s="27"/>
      <c r="D74" s="27">
        <f>B74+C74</f>
        <v>10000</v>
      </c>
      <c r="E74" s="63">
        <v>8872.7000000000007</v>
      </c>
      <c r="F74" s="64">
        <f>E74/D74</f>
        <v>0.88727000000000011</v>
      </c>
    </row>
    <row r="75" spans="1:6" x14ac:dyDescent="0.2">
      <c r="A75" s="60" t="s">
        <v>59</v>
      </c>
      <c r="B75" s="26">
        <v>1150000</v>
      </c>
      <c r="C75" s="27">
        <v>-52500</v>
      </c>
      <c r="D75" s="27">
        <f t="shared" si="4"/>
        <v>1097500</v>
      </c>
      <c r="E75" s="63">
        <v>1084692</v>
      </c>
      <c r="F75" s="64">
        <f t="shared" si="3"/>
        <v>0.98832984054669704</v>
      </c>
    </row>
    <row r="76" spans="1:6" x14ac:dyDescent="0.2">
      <c r="A76" s="60" t="s">
        <v>41</v>
      </c>
      <c r="B76" s="26">
        <v>104000</v>
      </c>
      <c r="C76" s="27"/>
      <c r="D76" s="27">
        <f t="shared" si="4"/>
        <v>104000</v>
      </c>
      <c r="E76" s="63">
        <v>97804</v>
      </c>
      <c r="F76" s="64">
        <f t="shared" si="3"/>
        <v>0.94042307692307692</v>
      </c>
    </row>
    <row r="77" spans="1:6" x14ac:dyDescent="0.2">
      <c r="A77" s="60" t="s">
        <v>42</v>
      </c>
      <c r="B77" s="26">
        <v>290000</v>
      </c>
      <c r="C77" s="27"/>
      <c r="D77" s="27">
        <f t="shared" si="4"/>
        <v>290000</v>
      </c>
      <c r="E77" s="63">
        <v>271674.75</v>
      </c>
      <c r="F77" s="64">
        <f t="shared" si="3"/>
        <v>0.93680948275862064</v>
      </c>
    </row>
    <row r="78" spans="1:6" x14ac:dyDescent="0.2">
      <c r="A78" s="60" t="s">
        <v>60</v>
      </c>
      <c r="B78" s="26">
        <v>83000</v>
      </c>
      <c r="C78" s="27"/>
      <c r="D78" s="27">
        <f t="shared" si="4"/>
        <v>83000</v>
      </c>
      <c r="E78" s="63">
        <v>84727.9</v>
      </c>
      <c r="F78" s="64">
        <f t="shared" si="3"/>
        <v>1.0208180722891567</v>
      </c>
    </row>
    <row r="79" spans="1:6" x14ac:dyDescent="0.2">
      <c r="A79" s="60" t="s">
        <v>51</v>
      </c>
      <c r="B79" s="26"/>
      <c r="C79" s="27">
        <v>11000</v>
      </c>
      <c r="D79" s="27">
        <f t="shared" si="4"/>
        <v>11000</v>
      </c>
      <c r="E79" s="63">
        <v>11000</v>
      </c>
      <c r="F79" s="64">
        <f t="shared" si="3"/>
        <v>1</v>
      </c>
    </row>
    <row r="80" spans="1:6" x14ac:dyDescent="0.2">
      <c r="A80" s="60" t="s">
        <v>61</v>
      </c>
      <c r="B80" s="26">
        <v>50000</v>
      </c>
      <c r="C80" s="27"/>
      <c r="D80" s="27">
        <f t="shared" si="4"/>
        <v>50000</v>
      </c>
      <c r="E80" s="63">
        <v>51303.25</v>
      </c>
      <c r="F80" s="64">
        <f t="shared" si="3"/>
        <v>1.026065</v>
      </c>
    </row>
    <row r="81" spans="1:6" x14ac:dyDescent="0.2">
      <c r="A81" s="60" t="s">
        <v>48</v>
      </c>
      <c r="B81" s="26">
        <v>36000</v>
      </c>
      <c r="C81" s="27">
        <v>-10000</v>
      </c>
      <c r="D81" s="27">
        <f t="shared" si="4"/>
        <v>26000</v>
      </c>
      <c r="E81" s="63">
        <v>25950</v>
      </c>
      <c r="F81" s="64">
        <f t="shared" si="3"/>
        <v>0.99807692307692308</v>
      </c>
    </row>
    <row r="82" spans="1:6" x14ac:dyDescent="0.2">
      <c r="A82" s="60" t="s">
        <v>49</v>
      </c>
      <c r="B82" s="26"/>
      <c r="C82" s="27">
        <v>115700</v>
      </c>
      <c r="D82" s="27">
        <f>B82+C82</f>
        <v>115700</v>
      </c>
      <c r="E82" s="63">
        <v>115631</v>
      </c>
      <c r="F82" s="64">
        <f t="shared" si="3"/>
        <v>0.99940363007778743</v>
      </c>
    </row>
    <row r="83" spans="1:6" x14ac:dyDescent="0.2">
      <c r="A83" s="60" t="s">
        <v>50</v>
      </c>
      <c r="B83" s="26">
        <v>20000</v>
      </c>
      <c r="C83" s="27">
        <v>14000</v>
      </c>
      <c r="D83" s="27">
        <f t="shared" si="4"/>
        <v>34000</v>
      </c>
      <c r="E83" s="63">
        <v>33687</v>
      </c>
      <c r="F83" s="64">
        <f t="shared" si="3"/>
        <v>0.99079411764705883</v>
      </c>
    </row>
    <row r="84" spans="1:6" ht="13.5" thickBot="1" x14ac:dyDescent="0.25">
      <c r="A84" s="86" t="s">
        <v>62</v>
      </c>
      <c r="B84" s="26">
        <v>16000</v>
      </c>
      <c r="C84" s="27"/>
      <c r="D84" s="27">
        <f t="shared" si="4"/>
        <v>16000</v>
      </c>
      <c r="E84" s="63">
        <v>11220.91</v>
      </c>
      <c r="F84" s="64">
        <f t="shared" si="3"/>
        <v>0.701306875</v>
      </c>
    </row>
    <row r="85" spans="1:6" ht="15.75" thickBot="1" x14ac:dyDescent="0.3">
      <c r="A85" s="81" t="s">
        <v>21</v>
      </c>
      <c r="B85" s="82">
        <f>SUM(B65:B84)</f>
        <v>2429000</v>
      </c>
      <c r="C85" s="72">
        <f>SUM(C65:C84)</f>
        <v>161200</v>
      </c>
      <c r="D85" s="72">
        <f>SUM(D65:D84)</f>
        <v>2590200</v>
      </c>
      <c r="E85" s="72">
        <f>SUM(E65:E84)</f>
        <v>2524645.83</v>
      </c>
      <c r="F85" s="73">
        <f t="shared" si="3"/>
        <v>0.97469146397961548</v>
      </c>
    </row>
    <row r="86" spans="1:6" ht="27" customHeight="1" thickBot="1" x14ac:dyDescent="0.25"/>
    <row r="87" spans="1:6" ht="15.75" x14ac:dyDescent="0.25">
      <c r="A87" s="52" t="s">
        <v>22</v>
      </c>
      <c r="B87" s="6" t="s">
        <v>63</v>
      </c>
      <c r="C87" s="7"/>
      <c r="D87" s="7"/>
      <c r="E87" s="7"/>
      <c r="F87" s="8"/>
    </row>
    <row r="88" spans="1:6" x14ac:dyDescent="0.2">
      <c r="A88" s="74"/>
      <c r="B88" s="10" t="s">
        <v>23</v>
      </c>
      <c r="C88" s="11" t="s">
        <v>24</v>
      </c>
      <c r="D88" s="12" t="s">
        <v>25</v>
      </c>
      <c r="E88" s="12" t="s">
        <v>26</v>
      </c>
      <c r="F88" s="13" t="s">
        <v>8</v>
      </c>
    </row>
    <row r="89" spans="1:6" ht="13.5" thickBot="1" x14ac:dyDescent="0.25">
      <c r="A89" s="75"/>
      <c r="B89" s="15"/>
      <c r="C89" s="16"/>
      <c r="D89" s="17"/>
      <c r="E89" s="17"/>
      <c r="F89" s="18"/>
    </row>
    <row r="90" spans="1:6" ht="13.5" thickTop="1" x14ac:dyDescent="0.2">
      <c r="A90" s="60" t="s">
        <v>27</v>
      </c>
      <c r="B90" s="24">
        <v>100000</v>
      </c>
      <c r="C90" s="21">
        <v>-50000</v>
      </c>
      <c r="D90" s="21">
        <f>B90+C90</f>
        <v>50000</v>
      </c>
      <c r="E90" s="61">
        <v>41140.800000000003</v>
      </c>
      <c r="F90" s="62">
        <f>E90/D90</f>
        <v>0.8228160000000001</v>
      </c>
    </row>
    <row r="91" spans="1:6" x14ac:dyDescent="0.2">
      <c r="A91" s="60" t="s">
        <v>33</v>
      </c>
      <c r="B91" s="26">
        <v>300000</v>
      </c>
      <c r="C91" s="27"/>
      <c r="D91" s="27">
        <f>B91+C91</f>
        <v>300000</v>
      </c>
      <c r="E91" s="63">
        <v>291495</v>
      </c>
      <c r="F91" s="64">
        <f>E91/D91</f>
        <v>0.97165000000000001</v>
      </c>
    </row>
    <row r="92" spans="1:6" ht="13.5" thickBot="1" x14ac:dyDescent="0.25">
      <c r="A92" s="87"/>
      <c r="B92" s="26"/>
      <c r="C92" s="27"/>
      <c r="D92" s="27"/>
      <c r="E92" s="63"/>
      <c r="F92" s="64"/>
    </row>
    <row r="93" spans="1:6" ht="15.75" thickBot="1" x14ac:dyDescent="0.3">
      <c r="A93" s="81" t="s">
        <v>21</v>
      </c>
      <c r="B93" s="82">
        <f>SUM(B90:B92)</f>
        <v>400000</v>
      </c>
      <c r="C93" s="72">
        <f>SUM(C90:C92)</f>
        <v>-50000</v>
      </c>
      <c r="D93" s="72">
        <f>SUM(D90:D92)</f>
        <v>350000</v>
      </c>
      <c r="E93" s="72">
        <f>SUM(E90:E92)</f>
        <v>332635.8</v>
      </c>
      <c r="F93" s="73">
        <f>E93/D93</f>
        <v>0.95038800000000001</v>
      </c>
    </row>
    <row r="94" spans="1:6" ht="32.25" customHeight="1" thickBot="1" x14ac:dyDescent="0.25"/>
    <row r="95" spans="1:6" ht="15.75" x14ac:dyDescent="0.25">
      <c r="A95" s="52" t="s">
        <v>22</v>
      </c>
      <c r="B95" s="6" t="s">
        <v>64</v>
      </c>
      <c r="C95" s="7"/>
      <c r="D95" s="7"/>
      <c r="E95" s="7"/>
      <c r="F95" s="8"/>
    </row>
    <row r="96" spans="1:6" x14ac:dyDescent="0.2">
      <c r="A96" s="74"/>
      <c r="B96" s="10" t="s">
        <v>23</v>
      </c>
      <c r="C96" s="11" t="s">
        <v>24</v>
      </c>
      <c r="D96" s="12" t="s">
        <v>25</v>
      </c>
      <c r="E96" s="12" t="s">
        <v>26</v>
      </c>
      <c r="F96" s="13" t="s">
        <v>8</v>
      </c>
    </row>
    <row r="97" spans="1:6" ht="13.5" thickBot="1" x14ac:dyDescent="0.25">
      <c r="A97" s="75"/>
      <c r="B97" s="15"/>
      <c r="C97" s="16"/>
      <c r="D97" s="17"/>
      <c r="E97" s="17"/>
      <c r="F97" s="18"/>
    </row>
    <row r="98" spans="1:6" ht="13.5" thickTop="1" x14ac:dyDescent="0.2">
      <c r="A98" s="60" t="s">
        <v>27</v>
      </c>
      <c r="B98" s="24">
        <v>160000</v>
      </c>
      <c r="C98" s="21">
        <v>55000</v>
      </c>
      <c r="D98" s="21">
        <f>B98+C98</f>
        <v>215000</v>
      </c>
      <c r="E98" s="61">
        <v>212601.99</v>
      </c>
      <c r="F98" s="62">
        <f>E98/D98</f>
        <v>0.98884646511627905</v>
      </c>
    </row>
    <row r="99" spans="1:6" x14ac:dyDescent="0.2">
      <c r="A99" s="60" t="s">
        <v>29</v>
      </c>
      <c r="B99" s="26">
        <v>540000</v>
      </c>
      <c r="C99" s="27">
        <v>-60000</v>
      </c>
      <c r="D99" s="27">
        <f>B99+C99</f>
        <v>480000</v>
      </c>
      <c r="E99" s="63">
        <v>467923</v>
      </c>
      <c r="F99" s="64">
        <f t="shared" ref="F99:F108" si="5">E99/D99</f>
        <v>0.97483958333333331</v>
      </c>
    </row>
    <row r="100" spans="1:6" x14ac:dyDescent="0.2">
      <c r="A100" s="60" t="s">
        <v>30</v>
      </c>
      <c r="B100" s="26">
        <v>8000</v>
      </c>
      <c r="C100" s="27"/>
      <c r="D100" s="27">
        <f t="shared" ref="D100:D108" si="6">B100+C100</f>
        <v>8000</v>
      </c>
      <c r="E100" s="63">
        <v>4414.3999999999996</v>
      </c>
      <c r="F100" s="64">
        <f t="shared" si="5"/>
        <v>0.55179999999999996</v>
      </c>
    </row>
    <row r="101" spans="1:6" x14ac:dyDescent="0.2">
      <c r="A101" s="60" t="s">
        <v>31</v>
      </c>
      <c r="B101" s="26">
        <v>7000</v>
      </c>
      <c r="C101" s="27">
        <v>5000</v>
      </c>
      <c r="D101" s="27">
        <f t="shared" si="6"/>
        <v>12000</v>
      </c>
      <c r="E101" s="63">
        <v>12482.8</v>
      </c>
      <c r="F101" s="64">
        <f t="shared" si="5"/>
        <v>1.0402333333333333</v>
      </c>
    </row>
    <row r="102" spans="1:6" x14ac:dyDescent="0.2">
      <c r="A102" s="60" t="s">
        <v>32</v>
      </c>
      <c r="B102" s="26">
        <v>320000</v>
      </c>
      <c r="C102" s="27"/>
      <c r="D102" s="27">
        <f t="shared" si="6"/>
        <v>320000</v>
      </c>
      <c r="E102" s="63">
        <v>300199</v>
      </c>
      <c r="F102" s="64">
        <f t="shared" si="5"/>
        <v>0.93812187499999999</v>
      </c>
    </row>
    <row r="103" spans="1:6" x14ac:dyDescent="0.2">
      <c r="A103" s="60" t="s">
        <v>33</v>
      </c>
      <c r="B103" s="26">
        <v>420000</v>
      </c>
      <c r="C103" s="27">
        <v>32000</v>
      </c>
      <c r="D103" s="27">
        <f>B103+C103</f>
        <v>452000</v>
      </c>
      <c r="E103" s="63">
        <v>430936</v>
      </c>
      <c r="F103" s="64">
        <f t="shared" si="5"/>
        <v>0.95339823008849556</v>
      </c>
    </row>
    <row r="104" spans="1:6" x14ac:dyDescent="0.2">
      <c r="A104" s="60" t="s">
        <v>35</v>
      </c>
      <c r="B104" s="26">
        <v>120000</v>
      </c>
      <c r="C104" s="27">
        <v>16000</v>
      </c>
      <c r="D104" s="27">
        <f t="shared" si="6"/>
        <v>136000</v>
      </c>
      <c r="E104" s="63">
        <v>133975.82</v>
      </c>
      <c r="F104" s="64">
        <f t="shared" si="5"/>
        <v>0.98511632352941181</v>
      </c>
    </row>
    <row r="105" spans="1:6" x14ac:dyDescent="0.2">
      <c r="A105" s="60" t="s">
        <v>58</v>
      </c>
      <c r="B105" s="26">
        <v>6000</v>
      </c>
      <c r="C105" s="27"/>
      <c r="D105" s="27">
        <f t="shared" si="6"/>
        <v>6000</v>
      </c>
      <c r="E105" s="65">
        <v>4980.0200000000004</v>
      </c>
      <c r="F105" s="64">
        <f t="shared" si="5"/>
        <v>0.83000333333333343</v>
      </c>
    </row>
    <row r="106" spans="1:6" x14ac:dyDescent="0.2">
      <c r="A106" s="60" t="s">
        <v>59</v>
      </c>
      <c r="B106" s="26">
        <v>610000</v>
      </c>
      <c r="C106" s="27">
        <v>7000</v>
      </c>
      <c r="D106" s="27">
        <f t="shared" si="6"/>
        <v>617000</v>
      </c>
      <c r="E106" s="63">
        <v>597407</v>
      </c>
      <c r="F106" s="64">
        <f t="shared" si="5"/>
        <v>0.9682447325769854</v>
      </c>
    </row>
    <row r="107" spans="1:6" x14ac:dyDescent="0.2">
      <c r="A107" s="60" t="s">
        <v>40</v>
      </c>
      <c r="B107" s="26">
        <v>220000</v>
      </c>
      <c r="C107" s="27"/>
      <c r="D107" s="27">
        <f t="shared" si="6"/>
        <v>220000</v>
      </c>
      <c r="E107" s="63">
        <v>198935</v>
      </c>
      <c r="F107" s="64">
        <f t="shared" si="5"/>
        <v>0.90425</v>
      </c>
    </row>
    <row r="108" spans="1:6" x14ac:dyDescent="0.2">
      <c r="A108" s="60" t="s">
        <v>41</v>
      </c>
      <c r="B108" s="26">
        <v>75000</v>
      </c>
      <c r="C108" s="27"/>
      <c r="D108" s="27">
        <f t="shared" si="6"/>
        <v>75000</v>
      </c>
      <c r="E108" s="63">
        <v>68583</v>
      </c>
      <c r="F108" s="64">
        <f t="shared" si="5"/>
        <v>0.91444000000000003</v>
      </c>
    </row>
    <row r="109" spans="1:6" x14ac:dyDescent="0.2">
      <c r="A109" s="60" t="s">
        <v>42</v>
      </c>
      <c r="B109" s="26">
        <v>208000</v>
      </c>
      <c r="C109" s="27"/>
      <c r="D109" s="27">
        <f>B109+C109</f>
        <v>208000</v>
      </c>
      <c r="E109" s="63">
        <v>190504.5</v>
      </c>
      <c r="F109" s="64">
        <f>E109/D109</f>
        <v>0.91588701923076921</v>
      </c>
    </row>
    <row r="110" spans="1:6" x14ac:dyDescent="0.2">
      <c r="A110" s="60" t="s">
        <v>65</v>
      </c>
      <c r="B110" s="26"/>
      <c r="C110" s="27"/>
      <c r="D110" s="27">
        <f>B110+C110</f>
        <v>0</v>
      </c>
      <c r="E110" s="63"/>
      <c r="F110" s="64"/>
    </row>
    <row r="111" spans="1:6" x14ac:dyDescent="0.2">
      <c r="A111" s="60" t="s">
        <v>50</v>
      </c>
      <c r="B111" s="26">
        <v>5000</v>
      </c>
      <c r="C111" s="27"/>
      <c r="D111" s="27">
        <f>B111+C111</f>
        <v>5000</v>
      </c>
      <c r="E111" s="63">
        <v>3000</v>
      </c>
      <c r="F111" s="64">
        <f>E111/D111</f>
        <v>0.6</v>
      </c>
    </row>
    <row r="112" spans="1:6" ht="13.5" thickBot="1" x14ac:dyDescent="0.25">
      <c r="A112" s="76"/>
      <c r="B112" s="77"/>
      <c r="C112" s="78"/>
      <c r="D112" s="78"/>
      <c r="E112" s="79"/>
      <c r="F112" s="80"/>
    </row>
    <row r="113" spans="1:6" ht="15.75" thickBot="1" x14ac:dyDescent="0.3">
      <c r="A113" s="81" t="s">
        <v>21</v>
      </c>
      <c r="B113" s="82">
        <f>SUM(B98:B111)</f>
        <v>2699000</v>
      </c>
      <c r="C113" s="72">
        <f>SUM(C98:C111)</f>
        <v>55000</v>
      </c>
      <c r="D113" s="72">
        <f>SUM(D98:D111)</f>
        <v>2754000</v>
      </c>
      <c r="E113" s="72">
        <f>SUM(E98:E111)</f>
        <v>2625942.5300000003</v>
      </c>
      <c r="F113" s="73">
        <f>E113/D113</f>
        <v>0.95350128177196813</v>
      </c>
    </row>
    <row r="115" spans="1:6" ht="13.5" thickBot="1" x14ac:dyDescent="0.25"/>
    <row r="116" spans="1:6" ht="15" x14ac:dyDescent="0.25">
      <c r="A116" s="52" t="s">
        <v>22</v>
      </c>
      <c r="B116" s="88" t="s">
        <v>66</v>
      </c>
      <c r="C116" s="89"/>
      <c r="D116" s="89"/>
      <c r="E116" s="89"/>
      <c r="F116" s="90"/>
    </row>
    <row r="117" spans="1:6" x14ac:dyDescent="0.2">
      <c r="A117" s="74"/>
      <c r="B117" s="91" t="s">
        <v>23</v>
      </c>
      <c r="C117" s="11" t="s">
        <v>24</v>
      </c>
      <c r="D117" s="12" t="s">
        <v>25</v>
      </c>
      <c r="E117" s="12" t="s">
        <v>26</v>
      </c>
      <c r="F117" s="13" t="s">
        <v>8</v>
      </c>
    </row>
    <row r="118" spans="1:6" ht="13.5" thickBot="1" x14ac:dyDescent="0.25">
      <c r="A118" s="75"/>
      <c r="B118" s="92"/>
      <c r="C118" s="16"/>
      <c r="D118" s="17"/>
      <c r="E118" s="17"/>
      <c r="F118" s="18"/>
    </row>
    <row r="119" spans="1:6" ht="13.5" thickTop="1" x14ac:dyDescent="0.2">
      <c r="A119" s="60" t="s">
        <v>32</v>
      </c>
      <c r="B119" s="24">
        <v>800000</v>
      </c>
      <c r="C119" s="21"/>
      <c r="D119" s="21">
        <f>B119+C119</f>
        <v>800000</v>
      </c>
      <c r="E119" s="61">
        <v>792481.97</v>
      </c>
      <c r="F119" s="62">
        <f>E119/D119</f>
        <v>0.99060246249999995</v>
      </c>
    </row>
    <row r="120" spans="1:6" x14ac:dyDescent="0.2">
      <c r="A120" s="60" t="s">
        <v>33</v>
      </c>
      <c r="B120" s="26">
        <v>650000</v>
      </c>
      <c r="C120" s="27"/>
      <c r="D120" s="27">
        <f>B120+C120</f>
        <v>650000</v>
      </c>
      <c r="E120" s="63">
        <v>650011</v>
      </c>
      <c r="F120" s="64">
        <f>E120/D120</f>
        <v>1.0000169230769231</v>
      </c>
    </row>
    <row r="121" spans="1:6" ht="13.5" thickBot="1" x14ac:dyDescent="0.25">
      <c r="A121" s="93"/>
      <c r="B121" s="26"/>
      <c r="C121" s="27"/>
      <c r="D121" s="27"/>
      <c r="E121" s="63"/>
      <c r="F121" s="64"/>
    </row>
    <row r="122" spans="1:6" ht="15.75" thickBot="1" x14ac:dyDescent="0.3">
      <c r="A122" s="81" t="s">
        <v>21</v>
      </c>
      <c r="B122" s="94">
        <f>SUM(B119:B121)</f>
        <v>1450000</v>
      </c>
      <c r="C122" s="72">
        <f>SUM(C119:C121)</f>
        <v>0</v>
      </c>
      <c r="D122" s="72">
        <f>SUM(D119:D121)</f>
        <v>1450000</v>
      </c>
      <c r="E122" s="72">
        <f>SUM(E119:E121)</f>
        <v>1442492.97</v>
      </c>
      <c r="F122" s="73">
        <f>E122/D122</f>
        <v>0.99482273793103448</v>
      </c>
    </row>
    <row r="123" spans="1:6" ht="13.5" thickBot="1" x14ac:dyDescent="0.25"/>
    <row r="124" spans="1:6" ht="15" x14ac:dyDescent="0.25">
      <c r="A124" s="5" t="s">
        <v>22</v>
      </c>
      <c r="B124" s="95" t="s">
        <v>67</v>
      </c>
      <c r="C124" s="89"/>
      <c r="D124" s="89"/>
      <c r="E124" s="89"/>
      <c r="F124" s="90"/>
    </row>
    <row r="125" spans="1:6" x14ac:dyDescent="0.2">
      <c r="A125" s="96"/>
      <c r="B125" s="10" t="s">
        <v>23</v>
      </c>
      <c r="C125" s="11" t="s">
        <v>24</v>
      </c>
      <c r="D125" s="12" t="s">
        <v>25</v>
      </c>
      <c r="E125" s="12" t="s">
        <v>26</v>
      </c>
      <c r="F125" s="13" t="s">
        <v>8</v>
      </c>
    </row>
    <row r="126" spans="1:6" ht="13.5" thickBot="1" x14ac:dyDescent="0.25">
      <c r="A126" s="97"/>
      <c r="B126" s="15"/>
      <c r="C126" s="16"/>
      <c r="D126" s="17"/>
      <c r="E126" s="17"/>
      <c r="F126" s="18"/>
    </row>
    <row r="127" spans="1:6" ht="13.5" thickTop="1" x14ac:dyDescent="0.2">
      <c r="A127" s="60" t="s">
        <v>27</v>
      </c>
      <c r="B127" s="24">
        <v>3000</v>
      </c>
      <c r="C127" s="21">
        <v>6000</v>
      </c>
      <c r="D127" s="21">
        <f t="shared" ref="D127:D132" si="7">B127+C127</f>
        <v>9000</v>
      </c>
      <c r="E127" s="61">
        <v>8805.75</v>
      </c>
      <c r="F127" s="62">
        <f t="shared" ref="F127:F132" si="8">E127/D127</f>
        <v>0.97841666666666671</v>
      </c>
    </row>
    <row r="128" spans="1:6" x14ac:dyDescent="0.2">
      <c r="A128" s="60" t="s">
        <v>29</v>
      </c>
      <c r="B128" s="26">
        <v>5000</v>
      </c>
      <c r="C128" s="27"/>
      <c r="D128" s="27">
        <f t="shared" si="7"/>
        <v>5000</v>
      </c>
      <c r="E128" s="63">
        <v>3047</v>
      </c>
      <c r="F128" s="64">
        <f t="shared" si="8"/>
        <v>0.60940000000000005</v>
      </c>
    </row>
    <row r="129" spans="1:6" x14ac:dyDescent="0.2">
      <c r="A129" s="60" t="s">
        <v>33</v>
      </c>
      <c r="B129" s="26">
        <v>10000</v>
      </c>
      <c r="C129" s="27">
        <v>-4000</v>
      </c>
      <c r="D129" s="27">
        <f t="shared" si="7"/>
        <v>6000</v>
      </c>
      <c r="E129" s="63">
        <v>6098</v>
      </c>
      <c r="F129" s="64">
        <f t="shared" si="8"/>
        <v>1.0163333333333333</v>
      </c>
    </row>
    <row r="130" spans="1:6" x14ac:dyDescent="0.2">
      <c r="A130" s="60" t="s">
        <v>35</v>
      </c>
      <c r="B130" s="26">
        <v>30000</v>
      </c>
      <c r="C130" s="27"/>
      <c r="D130" s="27">
        <f t="shared" si="7"/>
        <v>30000</v>
      </c>
      <c r="E130" s="63">
        <v>29931.65</v>
      </c>
      <c r="F130" s="64">
        <f t="shared" si="8"/>
        <v>0.99772166666666673</v>
      </c>
    </row>
    <row r="131" spans="1:6" x14ac:dyDescent="0.2">
      <c r="A131" s="60" t="s">
        <v>36</v>
      </c>
      <c r="B131" s="26">
        <v>2000</v>
      </c>
      <c r="C131" s="27"/>
      <c r="D131" s="27">
        <f t="shared" si="7"/>
        <v>2000</v>
      </c>
      <c r="E131" s="63">
        <v>1988</v>
      </c>
      <c r="F131" s="64">
        <f t="shared" si="8"/>
        <v>0.99399999999999999</v>
      </c>
    </row>
    <row r="132" spans="1:6" x14ac:dyDescent="0.2">
      <c r="A132" s="60" t="s">
        <v>40</v>
      </c>
      <c r="B132" s="26">
        <v>15000</v>
      </c>
      <c r="C132" s="27"/>
      <c r="D132" s="27">
        <f t="shared" si="7"/>
        <v>15000</v>
      </c>
      <c r="E132" s="63">
        <v>14400</v>
      </c>
      <c r="F132" s="64">
        <f t="shared" si="8"/>
        <v>0.96</v>
      </c>
    </row>
    <row r="133" spans="1:6" ht="13.5" thickBot="1" x14ac:dyDescent="0.25">
      <c r="A133" s="93"/>
      <c r="B133" s="26"/>
      <c r="C133" s="27"/>
      <c r="D133" s="27"/>
      <c r="E133" s="63"/>
      <c r="F133" s="64"/>
    </row>
    <row r="134" spans="1:6" ht="15.75" thickBot="1" x14ac:dyDescent="0.3">
      <c r="A134" s="81" t="s">
        <v>21</v>
      </c>
      <c r="B134" s="82">
        <f>SUM(B127:B133)</f>
        <v>65000</v>
      </c>
      <c r="C134" s="72">
        <f>SUM(C127:C133)</f>
        <v>2000</v>
      </c>
      <c r="D134" s="72">
        <f>SUM(D127:D133)</f>
        <v>67000</v>
      </c>
      <c r="E134" s="72">
        <f>SUM(E127:E133)</f>
        <v>64270.400000000001</v>
      </c>
      <c r="F134" s="73">
        <f>E134/D134</f>
        <v>0.95925970149253736</v>
      </c>
    </row>
    <row r="137" spans="1:6" ht="13.5" thickBot="1" x14ac:dyDescent="0.25"/>
    <row r="138" spans="1:6" ht="15" x14ac:dyDescent="0.25">
      <c r="A138" s="52" t="s">
        <v>22</v>
      </c>
      <c r="B138" s="88" t="s">
        <v>68</v>
      </c>
      <c r="C138" s="89"/>
      <c r="D138" s="89"/>
      <c r="E138" s="89"/>
      <c r="F138" s="90"/>
    </row>
    <row r="139" spans="1:6" x14ac:dyDescent="0.2">
      <c r="A139" s="74"/>
      <c r="B139" s="91" t="s">
        <v>23</v>
      </c>
      <c r="C139" s="11" t="s">
        <v>24</v>
      </c>
      <c r="D139" s="12" t="s">
        <v>25</v>
      </c>
      <c r="E139" s="12" t="s">
        <v>26</v>
      </c>
      <c r="F139" s="13" t="s">
        <v>8</v>
      </c>
    </row>
    <row r="140" spans="1:6" ht="13.5" thickBot="1" x14ac:dyDescent="0.25">
      <c r="A140" s="75"/>
      <c r="B140" s="92"/>
      <c r="C140" s="16"/>
      <c r="D140" s="17"/>
      <c r="E140" s="17"/>
      <c r="F140" s="18"/>
    </row>
    <row r="141" spans="1:6" ht="13.5" thickTop="1" x14ac:dyDescent="0.2">
      <c r="A141" s="60" t="s">
        <v>27</v>
      </c>
      <c r="B141" s="24">
        <v>1000</v>
      </c>
      <c r="C141" s="21"/>
      <c r="D141" s="21">
        <f>B141+C141</f>
        <v>1000</v>
      </c>
      <c r="E141" s="61">
        <v>735.22</v>
      </c>
      <c r="F141" s="62">
        <f>E141/D141</f>
        <v>0.73521999999999998</v>
      </c>
    </row>
    <row r="142" spans="1:6" x14ac:dyDescent="0.2">
      <c r="A142" s="60" t="s">
        <v>30</v>
      </c>
      <c r="B142" s="26">
        <v>6000</v>
      </c>
      <c r="C142" s="27"/>
      <c r="D142" s="27">
        <f>B142+C142</f>
        <v>6000</v>
      </c>
      <c r="E142" s="63">
        <v>5879.75</v>
      </c>
      <c r="F142" s="64">
        <f t="shared" ref="F142:F148" si="9">E142/D142</f>
        <v>0.97995833333333338</v>
      </c>
    </row>
    <row r="143" spans="1:6" x14ac:dyDescent="0.2">
      <c r="A143" s="60" t="s">
        <v>31</v>
      </c>
      <c r="B143" s="26">
        <v>3000</v>
      </c>
      <c r="C143" s="27"/>
      <c r="D143" s="27">
        <f t="shared" ref="D143:D148" si="10">B143+C143</f>
        <v>3000</v>
      </c>
      <c r="E143" s="63">
        <v>3404.9</v>
      </c>
      <c r="F143" s="64">
        <f t="shared" si="9"/>
        <v>1.1349666666666667</v>
      </c>
    </row>
    <row r="144" spans="1:6" x14ac:dyDescent="0.2">
      <c r="A144" s="60" t="s">
        <v>35</v>
      </c>
      <c r="B144" s="26">
        <v>60000</v>
      </c>
      <c r="C144" s="27"/>
      <c r="D144" s="27">
        <f t="shared" si="10"/>
        <v>60000</v>
      </c>
      <c r="E144" s="63">
        <v>53978</v>
      </c>
      <c r="F144" s="64">
        <f t="shared" si="9"/>
        <v>0.89963333333333328</v>
      </c>
    </row>
    <row r="145" spans="1:6" x14ac:dyDescent="0.2">
      <c r="A145" s="60" t="s">
        <v>58</v>
      </c>
      <c r="B145" s="26">
        <v>1000</v>
      </c>
      <c r="C145" s="27"/>
      <c r="D145" s="27">
        <f t="shared" si="10"/>
        <v>1000</v>
      </c>
      <c r="E145" s="63">
        <v>1006.84</v>
      </c>
      <c r="F145" s="64">
        <f t="shared" si="9"/>
        <v>1.00684</v>
      </c>
    </row>
    <row r="146" spans="1:6" x14ac:dyDescent="0.2">
      <c r="A146" s="60" t="s">
        <v>59</v>
      </c>
      <c r="B146" s="26">
        <v>140000</v>
      </c>
      <c r="C146" s="27">
        <v>1700</v>
      </c>
      <c r="D146" s="27">
        <f t="shared" si="10"/>
        <v>141700</v>
      </c>
      <c r="E146" s="63">
        <v>131862</v>
      </c>
      <c r="F146" s="64">
        <f t="shared" si="9"/>
        <v>0.93057163020465772</v>
      </c>
    </row>
    <row r="147" spans="1:6" x14ac:dyDescent="0.2">
      <c r="A147" s="60" t="s">
        <v>41</v>
      </c>
      <c r="B147" s="26">
        <v>13000</v>
      </c>
      <c r="C147" s="27"/>
      <c r="D147" s="27">
        <f t="shared" si="10"/>
        <v>13000</v>
      </c>
      <c r="E147" s="63">
        <v>11867</v>
      </c>
      <c r="F147" s="64">
        <f t="shared" si="9"/>
        <v>0.91284615384615386</v>
      </c>
    </row>
    <row r="148" spans="1:6" ht="12.75" customHeight="1" x14ac:dyDescent="0.2">
      <c r="A148" s="60" t="s">
        <v>42</v>
      </c>
      <c r="B148" s="26">
        <v>35000</v>
      </c>
      <c r="C148" s="27"/>
      <c r="D148" s="27">
        <f t="shared" si="10"/>
        <v>35000</v>
      </c>
      <c r="E148" s="65">
        <v>32963.75</v>
      </c>
      <c r="F148" s="64">
        <f t="shared" si="9"/>
        <v>0.94182142857142859</v>
      </c>
    </row>
    <row r="149" spans="1:6" x14ac:dyDescent="0.2">
      <c r="A149" s="60" t="s">
        <v>65</v>
      </c>
      <c r="B149" s="26"/>
      <c r="C149" s="27"/>
      <c r="D149" s="27">
        <f>B149+C149</f>
        <v>0</v>
      </c>
      <c r="E149" s="63"/>
      <c r="F149" s="64"/>
    </row>
    <row r="150" spans="1:6" ht="13.5" thickBot="1" x14ac:dyDescent="0.25">
      <c r="A150" s="93"/>
      <c r="B150" s="26"/>
      <c r="C150" s="27"/>
      <c r="D150" s="27"/>
      <c r="E150" s="63"/>
      <c r="F150" s="64"/>
    </row>
    <row r="151" spans="1:6" ht="15.75" thickBot="1" x14ac:dyDescent="0.3">
      <c r="A151" s="81" t="s">
        <v>21</v>
      </c>
      <c r="B151" s="82">
        <f>SUM(B141:B150)</f>
        <v>259000</v>
      </c>
      <c r="C151" s="72">
        <f>SUM(C141:C150)</f>
        <v>1700</v>
      </c>
      <c r="D151" s="72">
        <f>SUM(D141:D150)</f>
        <v>260700</v>
      </c>
      <c r="E151" s="72">
        <f>SUM(E141:E150)</f>
        <v>241697.46</v>
      </c>
      <c r="F151" s="73">
        <f>E151/D151</f>
        <v>0.92710955120828531</v>
      </c>
    </row>
    <row r="154" spans="1:6" ht="13.5" thickBot="1" x14ac:dyDescent="0.25"/>
    <row r="155" spans="1:6" ht="15" x14ac:dyDescent="0.25">
      <c r="A155" s="52" t="s">
        <v>22</v>
      </c>
      <c r="B155" s="88" t="s">
        <v>69</v>
      </c>
      <c r="C155" s="89"/>
      <c r="D155" s="89"/>
      <c r="E155" s="89"/>
      <c r="F155" s="90"/>
    </row>
    <row r="156" spans="1:6" x14ac:dyDescent="0.2">
      <c r="A156" s="74"/>
      <c r="B156" s="91" t="s">
        <v>23</v>
      </c>
      <c r="C156" s="11" t="s">
        <v>24</v>
      </c>
      <c r="D156" s="12" t="s">
        <v>25</v>
      </c>
      <c r="E156" s="12" t="s">
        <v>26</v>
      </c>
      <c r="F156" s="13" t="s">
        <v>8</v>
      </c>
    </row>
    <row r="157" spans="1:6" ht="13.5" thickBot="1" x14ac:dyDescent="0.25">
      <c r="A157" s="75"/>
      <c r="B157" s="92"/>
      <c r="C157" s="16"/>
      <c r="D157" s="17"/>
      <c r="E157" s="17"/>
      <c r="F157" s="18"/>
    </row>
    <row r="158" spans="1:6" ht="13.5" thickTop="1" x14ac:dyDescent="0.2">
      <c r="A158" s="60" t="s">
        <v>27</v>
      </c>
      <c r="B158" s="24">
        <v>250000</v>
      </c>
      <c r="C158" s="21">
        <v>318000</v>
      </c>
      <c r="D158" s="21">
        <f>B158+C158</f>
        <v>568000</v>
      </c>
      <c r="E158" s="61">
        <v>590085.16</v>
      </c>
      <c r="F158" s="62">
        <f>E158/D158</f>
        <v>1.038882323943662</v>
      </c>
    </row>
    <row r="159" spans="1:6" x14ac:dyDescent="0.2">
      <c r="A159" s="60" t="s">
        <v>29</v>
      </c>
      <c r="B159" s="26">
        <v>55000</v>
      </c>
      <c r="C159" s="27">
        <v>11000</v>
      </c>
      <c r="D159" s="27">
        <f t="shared" ref="D159:D172" si="11">B159+C159</f>
        <v>66000</v>
      </c>
      <c r="E159" s="63">
        <v>77907.179999999993</v>
      </c>
      <c r="F159" s="64">
        <f t="shared" ref="F159:F172" si="12">E159/D159</f>
        <v>1.1804118181818182</v>
      </c>
    </row>
    <row r="160" spans="1:6" x14ac:dyDescent="0.2">
      <c r="A160" s="60" t="s">
        <v>30</v>
      </c>
      <c r="B160" s="26">
        <v>630000</v>
      </c>
      <c r="C160" s="27">
        <v>-90000</v>
      </c>
      <c r="D160" s="27">
        <f>B160+C160</f>
        <v>540000</v>
      </c>
      <c r="E160" s="63">
        <v>508870.25</v>
      </c>
      <c r="F160" s="64">
        <f t="shared" si="12"/>
        <v>0.94235231481481485</v>
      </c>
    </row>
    <row r="161" spans="1:6" x14ac:dyDescent="0.2">
      <c r="A161" s="60" t="s">
        <v>31</v>
      </c>
      <c r="B161" s="26">
        <v>45000</v>
      </c>
      <c r="C161" s="27">
        <v>15000</v>
      </c>
      <c r="D161" s="27">
        <f t="shared" si="11"/>
        <v>60000</v>
      </c>
      <c r="E161" s="63">
        <v>60234.3</v>
      </c>
      <c r="F161" s="64">
        <f t="shared" si="12"/>
        <v>1.003905</v>
      </c>
    </row>
    <row r="162" spans="1:6" x14ac:dyDescent="0.2">
      <c r="A162" s="60" t="s">
        <v>32</v>
      </c>
      <c r="B162" s="26">
        <v>4000</v>
      </c>
      <c r="C162" s="27">
        <v>-3000</v>
      </c>
      <c r="D162" s="27">
        <f t="shared" si="11"/>
        <v>1000</v>
      </c>
      <c r="E162" s="63">
        <v>828.37</v>
      </c>
      <c r="F162" s="64">
        <f t="shared" si="12"/>
        <v>0.82837000000000005</v>
      </c>
    </row>
    <row r="163" spans="1:6" x14ac:dyDescent="0.2">
      <c r="A163" s="60" t="s">
        <v>33</v>
      </c>
      <c r="B163" s="26">
        <v>275000</v>
      </c>
      <c r="C163" s="27">
        <v>265000</v>
      </c>
      <c r="D163" s="27">
        <f>B163+C163</f>
        <v>540000</v>
      </c>
      <c r="E163" s="63">
        <v>529098</v>
      </c>
      <c r="F163" s="64">
        <f t="shared" si="12"/>
        <v>0.97981111111111108</v>
      </c>
    </row>
    <row r="164" spans="1:6" x14ac:dyDescent="0.2">
      <c r="A164" s="60" t="s">
        <v>34</v>
      </c>
      <c r="B164" s="26"/>
      <c r="C164" s="27"/>
      <c r="D164" s="27">
        <f t="shared" si="11"/>
        <v>0</v>
      </c>
      <c r="E164" s="63"/>
      <c r="F164" s="64"/>
    </row>
    <row r="165" spans="1:6" x14ac:dyDescent="0.2">
      <c r="A165" s="60" t="s">
        <v>35</v>
      </c>
      <c r="B165" s="26">
        <v>200000</v>
      </c>
      <c r="C165" s="27">
        <v>587000</v>
      </c>
      <c r="D165" s="27">
        <f>B165+C165</f>
        <v>787000</v>
      </c>
      <c r="E165" s="65">
        <v>786474.98</v>
      </c>
      <c r="F165" s="64">
        <f t="shared" si="12"/>
        <v>0.99933288437102918</v>
      </c>
    </row>
    <row r="166" spans="1:6" x14ac:dyDescent="0.2">
      <c r="A166" s="60" t="s">
        <v>59</v>
      </c>
      <c r="B166" s="26">
        <v>3600000</v>
      </c>
      <c r="C166" s="27">
        <v>199760</v>
      </c>
      <c r="D166" s="27">
        <f t="shared" si="11"/>
        <v>3799760</v>
      </c>
      <c r="E166" s="63">
        <v>3798663</v>
      </c>
      <c r="F166" s="64">
        <f t="shared" si="12"/>
        <v>0.99971129755563515</v>
      </c>
    </row>
    <row r="167" spans="1:6" x14ac:dyDescent="0.2">
      <c r="A167" s="60" t="s">
        <v>40</v>
      </c>
      <c r="B167" s="26">
        <v>5000</v>
      </c>
      <c r="C167" s="27">
        <v>21000</v>
      </c>
      <c r="D167" s="27">
        <f t="shared" si="11"/>
        <v>26000</v>
      </c>
      <c r="E167" s="63">
        <v>25972</v>
      </c>
      <c r="F167" s="64">
        <f t="shared" si="12"/>
        <v>0.99892307692307691</v>
      </c>
    </row>
    <row r="168" spans="1:6" x14ac:dyDescent="0.2">
      <c r="A168" s="60" t="s">
        <v>41</v>
      </c>
      <c r="B168" s="26">
        <v>325000</v>
      </c>
      <c r="C168" s="27">
        <v>23000</v>
      </c>
      <c r="D168" s="27">
        <f>B168+C168</f>
        <v>348000</v>
      </c>
      <c r="E168" s="63">
        <v>344635</v>
      </c>
      <c r="F168" s="64">
        <f>E168/D168</f>
        <v>0.99033045977011491</v>
      </c>
    </row>
    <row r="169" spans="1:6" x14ac:dyDescent="0.2">
      <c r="A169" s="60" t="s">
        <v>42</v>
      </c>
      <c r="B169" s="26">
        <v>900000</v>
      </c>
      <c r="C169" s="27">
        <v>59000</v>
      </c>
      <c r="D169" s="27">
        <f>B169+C169</f>
        <v>959000</v>
      </c>
      <c r="E169" s="63">
        <v>957340</v>
      </c>
      <c r="F169" s="64">
        <f>E169/D169</f>
        <v>0.99826903023983315</v>
      </c>
    </row>
    <row r="170" spans="1:6" x14ac:dyDescent="0.2">
      <c r="A170" s="60" t="s">
        <v>65</v>
      </c>
      <c r="B170" s="26"/>
      <c r="C170" s="27"/>
      <c r="D170" s="27">
        <f>B170+C170</f>
        <v>0</v>
      </c>
      <c r="E170" s="63">
        <v>23913</v>
      </c>
      <c r="F170" s="64"/>
    </row>
    <row r="171" spans="1:6" x14ac:dyDescent="0.2">
      <c r="A171" s="60" t="s">
        <v>70</v>
      </c>
      <c r="B171" s="26">
        <v>240000</v>
      </c>
      <c r="C171" s="27"/>
      <c r="D171" s="27">
        <f t="shared" si="11"/>
        <v>240000</v>
      </c>
      <c r="E171" s="63">
        <v>238367</v>
      </c>
      <c r="F171" s="64">
        <f t="shared" si="12"/>
        <v>0.99319583333333339</v>
      </c>
    </row>
    <row r="172" spans="1:6" x14ac:dyDescent="0.2">
      <c r="A172" s="60" t="s">
        <v>49</v>
      </c>
      <c r="B172" s="26">
        <v>1675000</v>
      </c>
      <c r="C172" s="27">
        <v>271290</v>
      </c>
      <c r="D172" s="27">
        <f t="shared" si="11"/>
        <v>1946290</v>
      </c>
      <c r="E172" s="63">
        <v>1952935</v>
      </c>
      <c r="F172" s="64">
        <f t="shared" si="12"/>
        <v>1.0034141880192571</v>
      </c>
    </row>
    <row r="173" spans="1:6" x14ac:dyDescent="0.2">
      <c r="A173" s="60" t="s">
        <v>50</v>
      </c>
      <c r="B173" s="26">
        <v>40000</v>
      </c>
      <c r="C173" s="27">
        <v>-15000</v>
      </c>
      <c r="D173" s="27">
        <f>B173+C173</f>
        <v>25000</v>
      </c>
      <c r="E173" s="63">
        <v>24454.04</v>
      </c>
      <c r="F173" s="64">
        <f>E173/D173</f>
        <v>0.97816160000000008</v>
      </c>
    </row>
    <row r="174" spans="1:6" ht="13.5" thickBot="1" x14ac:dyDescent="0.25">
      <c r="A174" s="76"/>
      <c r="B174" s="77"/>
      <c r="C174" s="78"/>
      <c r="D174" s="78"/>
      <c r="E174" s="79"/>
      <c r="F174" s="80"/>
    </row>
    <row r="175" spans="1:6" ht="15.75" thickBot="1" x14ac:dyDescent="0.3">
      <c r="A175" s="81" t="s">
        <v>21</v>
      </c>
      <c r="B175" s="82">
        <f>SUM(B158:B173)</f>
        <v>8244000</v>
      </c>
      <c r="C175" s="72">
        <f>SUM(C158:C174)</f>
        <v>1662050</v>
      </c>
      <c r="D175" s="72">
        <f>SUM(D158:D173)</f>
        <v>9906050</v>
      </c>
      <c r="E175" s="72">
        <f>SUM(E158:E173)</f>
        <v>9919777.2799999993</v>
      </c>
      <c r="F175" s="73">
        <f>E175/D175</f>
        <v>1.0013857470939476</v>
      </c>
    </row>
  </sheetData>
  <mergeCells count="67">
    <mergeCell ref="A155:A157"/>
    <mergeCell ref="B155:F155"/>
    <mergeCell ref="B156:B157"/>
    <mergeCell ref="C156:C157"/>
    <mergeCell ref="D156:D157"/>
    <mergeCell ref="E156:E157"/>
    <mergeCell ref="F156:F157"/>
    <mergeCell ref="A138:A140"/>
    <mergeCell ref="B138:F138"/>
    <mergeCell ref="B139:B140"/>
    <mergeCell ref="C139:C140"/>
    <mergeCell ref="D139:D140"/>
    <mergeCell ref="E139:E140"/>
    <mergeCell ref="F139:F140"/>
    <mergeCell ref="A124:A126"/>
    <mergeCell ref="B124:F124"/>
    <mergeCell ref="B125:B126"/>
    <mergeCell ref="C125:C126"/>
    <mergeCell ref="D125:D126"/>
    <mergeCell ref="E125:E126"/>
    <mergeCell ref="F125:F126"/>
    <mergeCell ref="A116:A118"/>
    <mergeCell ref="B116:F116"/>
    <mergeCell ref="B117:B118"/>
    <mergeCell ref="C117:C118"/>
    <mergeCell ref="D117:D118"/>
    <mergeCell ref="E117:E118"/>
    <mergeCell ref="F117:F118"/>
    <mergeCell ref="A95:A97"/>
    <mergeCell ref="B95:F95"/>
    <mergeCell ref="B96:B97"/>
    <mergeCell ref="C96:C97"/>
    <mergeCell ref="D96:D97"/>
    <mergeCell ref="E96:E97"/>
    <mergeCell ref="F96:F97"/>
    <mergeCell ref="A87:A89"/>
    <mergeCell ref="B87:F87"/>
    <mergeCell ref="B88:B89"/>
    <mergeCell ref="C88:C89"/>
    <mergeCell ref="D88:D89"/>
    <mergeCell ref="E88:E89"/>
    <mergeCell ref="F88:F89"/>
    <mergeCell ref="A62:A64"/>
    <mergeCell ref="B62:F62"/>
    <mergeCell ref="B63:B64"/>
    <mergeCell ref="C63:C64"/>
    <mergeCell ref="D63:D64"/>
    <mergeCell ref="E63:E64"/>
    <mergeCell ref="F63:F64"/>
    <mergeCell ref="A23:A24"/>
    <mergeCell ref="B23:F23"/>
    <mergeCell ref="A55:A57"/>
    <mergeCell ref="B55:F55"/>
    <mergeCell ref="B56:B57"/>
    <mergeCell ref="C56:C57"/>
    <mergeCell ref="D56:D57"/>
    <mergeCell ref="E56:E57"/>
    <mergeCell ref="F56:F57"/>
    <mergeCell ref="A1:F1"/>
    <mergeCell ref="A2:F2"/>
    <mergeCell ref="A5:A7"/>
    <mergeCell ref="B5:F5"/>
    <mergeCell ref="B6:B7"/>
    <mergeCell ref="C6:C7"/>
    <mergeCell ref="D6:D7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B44" sqref="B44"/>
    </sheetView>
  </sheetViews>
  <sheetFormatPr defaultRowHeight="12.75" x14ac:dyDescent="0.2"/>
  <cols>
    <col min="1" max="1" width="28" customWidth="1"/>
    <col min="2" max="2" width="18.5703125" customWidth="1"/>
    <col min="3" max="3" width="16.7109375" customWidth="1"/>
    <col min="4" max="5" width="18.5703125" customWidth="1"/>
    <col min="6" max="6" width="10.28515625" customWidth="1"/>
  </cols>
  <sheetData>
    <row r="1" spans="1:9" ht="20.25" x14ac:dyDescent="0.3">
      <c r="A1" s="98" t="s">
        <v>0</v>
      </c>
      <c r="B1" s="98"/>
      <c r="C1" s="98"/>
      <c r="D1" s="98"/>
      <c r="E1" s="98"/>
      <c r="F1" s="98"/>
    </row>
    <row r="2" spans="1:9" ht="22.5" customHeight="1" x14ac:dyDescent="0.3">
      <c r="A2" s="99" t="s">
        <v>71</v>
      </c>
      <c r="B2" s="99"/>
      <c r="C2" s="99"/>
      <c r="D2" s="99"/>
      <c r="E2" s="99"/>
      <c r="F2" s="99"/>
    </row>
    <row r="3" spans="1:9" ht="13.5" thickBot="1" x14ac:dyDescent="0.25">
      <c r="B3" s="70"/>
      <c r="C3" s="70"/>
      <c r="D3" s="70"/>
      <c r="E3" s="70"/>
      <c r="F3" s="70"/>
    </row>
    <row r="4" spans="1:9" ht="15.75" x14ac:dyDescent="0.25">
      <c r="A4" s="100" t="s">
        <v>72</v>
      </c>
      <c r="B4" s="6" t="s">
        <v>73</v>
      </c>
      <c r="C4" s="7"/>
      <c r="D4" s="7"/>
      <c r="E4" s="7"/>
      <c r="F4" s="8"/>
    </row>
    <row r="5" spans="1:9" x14ac:dyDescent="0.2">
      <c r="A5" s="101"/>
      <c r="B5" s="10" t="s">
        <v>23</v>
      </c>
      <c r="C5" s="11" t="s">
        <v>24</v>
      </c>
      <c r="D5" s="12" t="s">
        <v>25</v>
      </c>
      <c r="E5" s="12" t="s">
        <v>26</v>
      </c>
      <c r="F5" s="102" t="s">
        <v>8</v>
      </c>
    </row>
    <row r="6" spans="1:9" ht="13.5" thickBot="1" x14ac:dyDescent="0.25">
      <c r="A6" s="103"/>
      <c r="B6" s="15"/>
      <c r="C6" s="16"/>
      <c r="D6" s="104"/>
      <c r="E6" s="104"/>
      <c r="F6" s="105"/>
    </row>
    <row r="7" spans="1:9" ht="13.5" thickTop="1" x14ac:dyDescent="0.2">
      <c r="A7" s="106" t="s">
        <v>74</v>
      </c>
      <c r="B7" s="107">
        <v>32000</v>
      </c>
      <c r="C7" s="108"/>
      <c r="D7" s="109">
        <f>B7+C7</f>
        <v>32000</v>
      </c>
      <c r="E7" s="110">
        <v>32400</v>
      </c>
      <c r="F7" s="111">
        <f>E7/D7</f>
        <v>1.0125</v>
      </c>
    </row>
    <row r="8" spans="1:9" x14ac:dyDescent="0.2">
      <c r="A8" s="106" t="s">
        <v>75</v>
      </c>
      <c r="B8" s="112">
        <v>100000</v>
      </c>
      <c r="C8" s="113"/>
      <c r="D8" s="114">
        <f>B8+C8</f>
        <v>100000</v>
      </c>
      <c r="E8" s="110">
        <v>100000</v>
      </c>
      <c r="F8" s="115">
        <f>E8/D8</f>
        <v>1</v>
      </c>
    </row>
    <row r="9" spans="1:9" ht="13.5" thickBot="1" x14ac:dyDescent="0.25">
      <c r="A9" s="116"/>
      <c r="B9" s="117"/>
      <c r="C9" s="118"/>
      <c r="D9" s="119"/>
      <c r="E9" s="120"/>
      <c r="F9" s="121"/>
      <c r="H9" s="122"/>
      <c r="I9" s="122"/>
    </row>
    <row r="10" spans="1:9" ht="15.75" thickBot="1" x14ac:dyDescent="0.3">
      <c r="A10" s="123" t="s">
        <v>21</v>
      </c>
      <c r="B10" s="82">
        <f>SUM(B7:B8)</f>
        <v>132000</v>
      </c>
      <c r="C10" s="72">
        <f>SUM(C8:C8)</f>
        <v>0</v>
      </c>
      <c r="D10" s="72">
        <f>SUM(D7:D8)</f>
        <v>132000</v>
      </c>
      <c r="E10" s="72">
        <f>SUM(E7:E8)</f>
        <v>132400</v>
      </c>
      <c r="F10" s="124">
        <f>E10/D10</f>
        <v>1.0030303030303029</v>
      </c>
      <c r="H10" s="125"/>
      <c r="I10" s="122"/>
    </row>
    <row r="11" spans="1:9" s="131" customFormat="1" ht="15.75" thickBot="1" x14ac:dyDescent="0.3">
      <c r="A11" s="126"/>
      <c r="B11" s="127"/>
      <c r="C11" s="127"/>
      <c r="D11" s="127"/>
      <c r="E11" s="127"/>
      <c r="F11" s="128"/>
      <c r="G11" s="129"/>
      <c r="H11" s="130"/>
      <c r="I11" s="129"/>
    </row>
    <row r="12" spans="1:9" ht="15.75" x14ac:dyDescent="0.25">
      <c r="A12" s="100" t="s">
        <v>76</v>
      </c>
      <c r="B12" s="6" t="s">
        <v>73</v>
      </c>
      <c r="C12" s="7"/>
      <c r="D12" s="7"/>
      <c r="E12" s="7"/>
      <c r="F12" s="8"/>
    </row>
    <row r="13" spans="1:9" x14ac:dyDescent="0.2">
      <c r="A13" s="132"/>
      <c r="B13" s="10" t="s">
        <v>23</v>
      </c>
      <c r="C13" s="11" t="s">
        <v>24</v>
      </c>
      <c r="D13" s="12" t="s">
        <v>25</v>
      </c>
      <c r="E13" s="12" t="s">
        <v>26</v>
      </c>
      <c r="F13" s="102" t="s">
        <v>8</v>
      </c>
    </row>
    <row r="14" spans="1:9" ht="13.5" thickBot="1" x14ac:dyDescent="0.25">
      <c r="A14" s="133"/>
      <c r="B14" s="15"/>
      <c r="C14" s="16"/>
      <c r="D14" s="104"/>
      <c r="E14" s="104"/>
      <c r="F14" s="105"/>
    </row>
    <row r="15" spans="1:9" ht="13.5" thickTop="1" x14ac:dyDescent="0.2">
      <c r="A15" s="106" t="s">
        <v>38</v>
      </c>
      <c r="B15" s="112">
        <v>1000</v>
      </c>
      <c r="C15" s="113"/>
      <c r="D15" s="114">
        <f>B15+C15</f>
        <v>1000</v>
      </c>
      <c r="E15" s="110">
        <v>820</v>
      </c>
      <c r="F15" s="115">
        <f>E15/D15</f>
        <v>0.82</v>
      </c>
      <c r="H15" s="122"/>
      <c r="I15" s="122"/>
    </row>
    <row r="16" spans="1:9" ht="13.5" thickBot="1" x14ac:dyDescent="0.25">
      <c r="A16" s="116"/>
      <c r="B16" s="117"/>
      <c r="C16" s="134"/>
      <c r="D16" s="119"/>
      <c r="E16" s="120"/>
      <c r="F16" s="121"/>
      <c r="H16" s="125"/>
      <c r="I16" s="122"/>
    </row>
    <row r="17" spans="1:9" ht="15.75" thickBot="1" x14ac:dyDescent="0.3">
      <c r="A17" s="123" t="s">
        <v>21</v>
      </c>
      <c r="B17" s="82">
        <f>SUM(B15:B15)</f>
        <v>1000</v>
      </c>
      <c r="C17" s="72">
        <f>SUM(C15:C15)</f>
        <v>0</v>
      </c>
      <c r="D17" s="72">
        <f>SUM(D15:D15)</f>
        <v>1000</v>
      </c>
      <c r="E17" s="72">
        <f>SUM(E15:E15)</f>
        <v>820</v>
      </c>
      <c r="F17" s="124">
        <f>E17/D17</f>
        <v>0.82</v>
      </c>
      <c r="H17" s="125"/>
      <c r="I17" s="122"/>
    </row>
    <row r="18" spans="1:9" x14ac:dyDescent="0.2">
      <c r="B18" s="70"/>
      <c r="C18" s="70"/>
      <c r="D18" s="70"/>
      <c r="E18" s="70"/>
      <c r="F18" s="70"/>
      <c r="H18" s="125"/>
      <c r="I18" s="122"/>
    </row>
    <row r="19" spans="1:9" x14ac:dyDescent="0.2">
      <c r="B19" s="70"/>
      <c r="C19" s="70"/>
      <c r="D19" s="70"/>
      <c r="E19" s="70"/>
      <c r="F19" s="70"/>
      <c r="H19" s="125"/>
      <c r="I19" s="122"/>
    </row>
    <row r="20" spans="1:9" ht="13.5" thickBot="1" x14ac:dyDescent="0.25">
      <c r="B20" s="70"/>
      <c r="C20" s="70"/>
      <c r="D20" s="70"/>
      <c r="E20" s="70"/>
      <c r="F20" s="70"/>
      <c r="H20" s="125"/>
      <c r="I20" s="122"/>
    </row>
    <row r="21" spans="1:9" ht="15.75" thickBot="1" x14ac:dyDescent="0.3">
      <c r="A21" s="123" t="s">
        <v>77</v>
      </c>
      <c r="B21" s="82">
        <f>B10-B17</f>
        <v>131000</v>
      </c>
      <c r="C21" s="72"/>
      <c r="D21" s="72">
        <f>D10-D17</f>
        <v>131000</v>
      </c>
      <c r="E21" s="72">
        <f>E10-E17</f>
        <v>131580</v>
      </c>
      <c r="F21" s="124">
        <f>E21/D21</f>
        <v>1.0044274809160305</v>
      </c>
      <c r="H21" s="125"/>
      <c r="I21" s="122"/>
    </row>
    <row r="22" spans="1:9" x14ac:dyDescent="0.2">
      <c r="B22" s="70"/>
      <c r="C22" s="70"/>
      <c r="D22" s="70"/>
      <c r="E22" s="70"/>
      <c r="F22" s="70"/>
      <c r="H22" s="122"/>
      <c r="I22" s="122"/>
    </row>
    <row r="23" spans="1:9" x14ac:dyDescent="0.2">
      <c r="B23" s="70"/>
      <c r="C23" s="70"/>
      <c r="D23" s="70"/>
      <c r="E23" s="70"/>
      <c r="F23" s="70"/>
    </row>
    <row r="24" spans="1:9" x14ac:dyDescent="0.2">
      <c r="B24" s="70"/>
      <c r="C24" s="70"/>
      <c r="D24" s="70"/>
      <c r="E24" s="70"/>
      <c r="F24" s="70"/>
    </row>
    <row r="25" spans="1:9" x14ac:dyDescent="0.2">
      <c r="B25" s="70"/>
      <c r="C25" s="70"/>
      <c r="D25" s="70"/>
      <c r="E25" s="70"/>
      <c r="F25" s="70"/>
    </row>
    <row r="26" spans="1:9" ht="13.5" thickBot="1" x14ac:dyDescent="0.25">
      <c r="B26" s="70"/>
      <c r="C26" s="70"/>
      <c r="D26" s="70"/>
      <c r="E26" s="70"/>
      <c r="F26" s="70"/>
    </row>
    <row r="27" spans="1:9" ht="13.5" thickBot="1" x14ac:dyDescent="0.25">
      <c r="A27" s="135" t="s">
        <v>78</v>
      </c>
      <c r="B27" s="136"/>
      <c r="C27" s="136"/>
      <c r="D27" s="137"/>
      <c r="E27" s="70"/>
      <c r="F27" s="70"/>
    </row>
    <row r="28" spans="1:9" ht="13.5" thickBot="1" x14ac:dyDescent="0.25">
      <c r="A28" s="138" t="s">
        <v>79</v>
      </c>
      <c r="B28" s="139"/>
      <c r="C28" s="140" t="s">
        <v>80</v>
      </c>
      <c r="D28" s="141"/>
      <c r="E28" s="70"/>
      <c r="F28" s="70"/>
    </row>
    <row r="29" spans="1:9" x14ac:dyDescent="0.2">
      <c r="A29" s="142" t="s">
        <v>81</v>
      </c>
      <c r="B29" s="143"/>
      <c r="C29" s="144">
        <v>275000</v>
      </c>
      <c r="D29" s="145"/>
      <c r="E29" s="70"/>
      <c r="F29" s="70"/>
    </row>
    <row r="30" spans="1:9" x14ac:dyDescent="0.2">
      <c r="A30" s="146" t="s">
        <v>82</v>
      </c>
      <c r="B30" s="147"/>
      <c r="C30" s="148">
        <v>37482.06</v>
      </c>
      <c r="D30" s="149"/>
      <c r="E30" s="70"/>
      <c r="F30" s="70"/>
    </row>
    <row r="31" spans="1:9" x14ac:dyDescent="0.2">
      <c r="A31" s="146" t="s">
        <v>83</v>
      </c>
      <c r="B31" s="147"/>
      <c r="C31" s="148">
        <v>155464.14000000001</v>
      </c>
      <c r="D31" s="149"/>
    </row>
    <row r="32" spans="1:9" ht="13.5" thickBot="1" x14ac:dyDescent="0.25">
      <c r="A32" s="150" t="s">
        <v>84</v>
      </c>
      <c r="B32" s="151"/>
      <c r="C32" s="152">
        <v>4844.5</v>
      </c>
      <c r="D32" s="153"/>
    </row>
    <row r="33" spans="1:4" x14ac:dyDescent="0.2">
      <c r="A33" s="154"/>
      <c r="B33" s="154"/>
      <c r="C33" s="155"/>
      <c r="D33" s="155"/>
    </row>
    <row r="34" spans="1:4" ht="13.5" thickBot="1" x14ac:dyDescent="0.25"/>
    <row r="35" spans="1:4" ht="13.5" thickBot="1" x14ac:dyDescent="0.25">
      <c r="A35" s="135" t="s">
        <v>85</v>
      </c>
      <c r="B35" s="156"/>
      <c r="C35" s="156"/>
      <c r="D35" s="157"/>
    </row>
    <row r="36" spans="1:4" ht="13.5" thickBot="1" x14ac:dyDescent="0.25">
      <c r="A36" s="138" t="s">
        <v>79</v>
      </c>
      <c r="B36" s="139"/>
      <c r="C36" s="140" t="s">
        <v>80</v>
      </c>
      <c r="D36" s="141"/>
    </row>
    <row r="37" spans="1:4" x14ac:dyDescent="0.2">
      <c r="A37" s="142" t="s">
        <v>86</v>
      </c>
      <c r="B37" s="143"/>
      <c r="C37" s="144">
        <v>1229778.51</v>
      </c>
      <c r="D37" s="145"/>
    </row>
    <row r="38" spans="1:4" x14ac:dyDescent="0.2">
      <c r="A38" s="146" t="s">
        <v>87</v>
      </c>
      <c r="B38" s="147"/>
      <c r="C38" s="148">
        <v>131545.9</v>
      </c>
      <c r="D38" s="149"/>
    </row>
    <row r="39" spans="1:4" ht="13.5" thickBot="1" x14ac:dyDescent="0.25">
      <c r="A39" s="150" t="s">
        <v>88</v>
      </c>
      <c r="B39" s="151"/>
      <c r="C39" s="152">
        <v>37331.06</v>
      </c>
      <c r="D39" s="153"/>
    </row>
  </sheetData>
  <mergeCells count="36">
    <mergeCell ref="A37:B37"/>
    <mergeCell ref="C37:D37"/>
    <mergeCell ref="A38:B38"/>
    <mergeCell ref="C38:D38"/>
    <mergeCell ref="A39:B39"/>
    <mergeCell ref="C39:D39"/>
    <mergeCell ref="A31:B31"/>
    <mergeCell ref="C31:D31"/>
    <mergeCell ref="A32:B32"/>
    <mergeCell ref="C32:D32"/>
    <mergeCell ref="A35:D35"/>
    <mergeCell ref="A36:B36"/>
    <mergeCell ref="C36:D36"/>
    <mergeCell ref="A27:D27"/>
    <mergeCell ref="A28:B28"/>
    <mergeCell ref="C28:D28"/>
    <mergeCell ref="A29:B29"/>
    <mergeCell ref="C29:D29"/>
    <mergeCell ref="A30:B30"/>
    <mergeCell ref="C30:D30"/>
    <mergeCell ref="A12:A14"/>
    <mergeCell ref="B12:F12"/>
    <mergeCell ref="B13:B14"/>
    <mergeCell ref="C13:C14"/>
    <mergeCell ref="D13:D14"/>
    <mergeCell ref="E13:E14"/>
    <mergeCell ref="F13:F14"/>
    <mergeCell ref="A1:F1"/>
    <mergeCell ref="A2:F2"/>
    <mergeCell ref="A4:A6"/>
    <mergeCell ref="B4:F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9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0"/>
  <sheetViews>
    <sheetView topLeftCell="A31" workbookViewId="0">
      <selection activeCell="A76" sqref="A76:AY76"/>
    </sheetView>
  </sheetViews>
  <sheetFormatPr defaultRowHeight="12.75" x14ac:dyDescent="0.2"/>
  <cols>
    <col min="2" max="2" width="3.28515625" customWidth="1"/>
    <col min="3" max="3" width="3.5703125" customWidth="1"/>
    <col min="4" max="4" width="2.7109375" customWidth="1"/>
    <col min="7" max="7" width="2.28515625" customWidth="1"/>
    <col min="8" max="12" width="9.140625" hidden="1" customWidth="1"/>
    <col min="16" max="16" width="1.42578125" customWidth="1"/>
    <col min="17" max="18" width="9.140625" hidden="1" customWidth="1"/>
    <col min="19" max="19" width="1.28515625" customWidth="1"/>
    <col min="20" max="32" width="9.140625" hidden="1" customWidth="1"/>
    <col min="35" max="35" width="4" customWidth="1"/>
    <col min="36" max="36" width="9.140625" hidden="1" customWidth="1"/>
    <col min="37" max="37" width="3.7109375" customWidth="1"/>
    <col min="40" max="40" width="7.28515625" customWidth="1"/>
    <col min="41" max="44" width="9.140625" hidden="1" customWidth="1"/>
    <col min="46" max="46" width="6.42578125" customWidth="1"/>
    <col min="47" max="47" width="5.42578125" customWidth="1"/>
    <col min="48" max="48" width="5" customWidth="1"/>
    <col min="49" max="49" width="5.140625" customWidth="1"/>
    <col min="50" max="50" width="4.140625" customWidth="1"/>
  </cols>
  <sheetData>
    <row r="1" spans="1:51" ht="13.5" thickBot="1" x14ac:dyDescent="0.25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 t="s">
        <v>90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20.25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 t="s">
        <v>91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</row>
    <row r="3" spans="1:51" x14ac:dyDescent="0.2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 t="s">
        <v>92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</row>
    <row r="4" spans="1:5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 t="s">
        <v>93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</row>
    <row r="5" spans="1:5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 t="s">
        <v>94</v>
      </c>
      <c r="N5" s="166"/>
      <c r="O5" s="166"/>
      <c r="P5" s="166"/>
      <c r="Q5" s="167" t="s">
        <v>95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</row>
    <row r="6" spans="1:5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 t="s">
        <v>96</v>
      </c>
      <c r="N6" s="165"/>
      <c r="O6" s="165"/>
      <c r="P6" s="165"/>
      <c r="Q6" s="167" t="s">
        <v>97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</row>
    <row r="7" spans="1:51" ht="21" thickBot="1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 t="s">
        <v>98</v>
      </c>
      <c r="N7" s="169"/>
      <c r="O7" s="169"/>
      <c r="P7" s="169"/>
      <c r="Q7" s="170" t="s">
        <v>99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</row>
    <row r="8" spans="1:51" x14ac:dyDescent="0.2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16.5" thickBot="1" x14ac:dyDescent="0.25">
      <c r="A9" s="172" t="s">
        <v>100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</row>
    <row r="10" spans="1:51" x14ac:dyDescent="0.2">
      <c r="A10" s="173" t="s">
        <v>101</v>
      </c>
      <c r="B10" s="173"/>
      <c r="C10" s="173"/>
      <c r="D10" s="173" t="s">
        <v>102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4" t="s">
        <v>23</v>
      </c>
      <c r="AF10" s="174"/>
      <c r="AG10" s="174"/>
      <c r="AH10" s="174"/>
      <c r="AI10" s="174" t="s">
        <v>103</v>
      </c>
      <c r="AJ10" s="174"/>
      <c r="AK10" s="174"/>
      <c r="AL10" s="174"/>
      <c r="AM10" s="174" t="s">
        <v>104</v>
      </c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51" x14ac:dyDescent="0.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 t="s">
        <v>105</v>
      </c>
      <c r="AF11" s="176"/>
      <c r="AG11" s="176"/>
      <c r="AH11" s="176"/>
      <c r="AI11" s="176" t="s">
        <v>106</v>
      </c>
      <c r="AJ11" s="176"/>
      <c r="AK11" s="176"/>
      <c r="AL11" s="176"/>
      <c r="AM11" s="176" t="s">
        <v>107</v>
      </c>
      <c r="AN11" s="176"/>
      <c r="AO11" s="176"/>
      <c r="AP11" s="176"/>
      <c r="AQ11" s="176"/>
      <c r="AR11" s="176"/>
      <c r="AS11" s="176"/>
      <c r="AT11" s="176" t="s">
        <v>108</v>
      </c>
      <c r="AU11" s="176"/>
      <c r="AV11" s="176" t="s">
        <v>109</v>
      </c>
      <c r="AW11" s="176"/>
      <c r="AX11" s="176" t="s">
        <v>110</v>
      </c>
      <c r="AY11" s="176"/>
    </row>
    <row r="12" spans="1:51" x14ac:dyDescent="0.2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x14ac:dyDescent="0.2">
      <c r="A13" s="178" t="s">
        <v>111</v>
      </c>
      <c r="B13" s="178"/>
      <c r="C13" s="178"/>
      <c r="D13" s="179" t="s">
        <v>112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0">
        <v>633000</v>
      </c>
      <c r="AF13" s="180"/>
      <c r="AG13" s="180"/>
      <c r="AH13" s="180"/>
      <c r="AI13" s="180">
        <v>746742</v>
      </c>
      <c r="AJ13" s="180"/>
      <c r="AK13" s="180"/>
      <c r="AL13" s="180"/>
      <c r="AM13" s="180">
        <v>759593.35</v>
      </c>
      <c r="AN13" s="180"/>
      <c r="AO13" s="180"/>
      <c r="AP13" s="180"/>
      <c r="AQ13" s="180"/>
      <c r="AR13" s="180"/>
      <c r="AS13" s="180"/>
      <c r="AT13" s="181">
        <v>119.99</v>
      </c>
      <c r="AU13" s="181"/>
      <c r="AV13" s="181">
        <v>101.72</v>
      </c>
      <c r="AW13" s="181"/>
      <c r="AX13" s="182">
        <v>-12851.35</v>
      </c>
      <c r="AY13" s="182"/>
    </row>
    <row r="14" spans="1:51" x14ac:dyDescent="0.2">
      <c r="A14" s="183" t="s">
        <v>113</v>
      </c>
      <c r="B14" s="183"/>
      <c r="C14" s="183"/>
      <c r="D14" s="184" t="s">
        <v>114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5">
        <v>1080000</v>
      </c>
      <c r="AF14" s="185"/>
      <c r="AG14" s="185"/>
      <c r="AH14" s="185"/>
      <c r="AI14" s="185">
        <v>1219000</v>
      </c>
      <c r="AJ14" s="185"/>
      <c r="AK14" s="185"/>
      <c r="AL14" s="185"/>
      <c r="AM14" s="185">
        <v>1221840.3899999999</v>
      </c>
      <c r="AN14" s="185"/>
      <c r="AO14" s="185"/>
      <c r="AP14" s="185"/>
      <c r="AQ14" s="185"/>
      <c r="AR14" s="185"/>
      <c r="AS14" s="185"/>
      <c r="AT14" s="186">
        <v>113.13</v>
      </c>
      <c r="AU14" s="186"/>
      <c r="AV14" s="186">
        <v>100.23</v>
      </c>
      <c r="AW14" s="186"/>
      <c r="AX14" s="187">
        <v>-2840.39</v>
      </c>
      <c r="AY14" s="187"/>
    </row>
    <row r="15" spans="1:51" x14ac:dyDescent="0.2">
      <c r="A15" s="183" t="s">
        <v>115</v>
      </c>
      <c r="B15" s="183"/>
      <c r="C15" s="183"/>
      <c r="D15" s="184" t="s">
        <v>116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5">
        <v>250000</v>
      </c>
      <c r="AF15" s="185"/>
      <c r="AG15" s="185"/>
      <c r="AH15" s="185"/>
      <c r="AI15" s="185">
        <v>257000</v>
      </c>
      <c r="AJ15" s="185"/>
      <c r="AK15" s="185"/>
      <c r="AL15" s="185"/>
      <c r="AM15" s="185">
        <v>256442.62</v>
      </c>
      <c r="AN15" s="185"/>
      <c r="AO15" s="185"/>
      <c r="AP15" s="185"/>
      <c r="AQ15" s="185"/>
      <c r="AR15" s="185"/>
      <c r="AS15" s="185"/>
      <c r="AT15" s="186">
        <v>102.57</v>
      </c>
      <c r="AU15" s="186"/>
      <c r="AV15" s="186">
        <v>99.78</v>
      </c>
      <c r="AW15" s="186"/>
      <c r="AX15" s="186">
        <v>557.38</v>
      </c>
      <c r="AY15" s="186"/>
    </row>
    <row r="16" spans="1:51" ht="13.5" thickBot="1" x14ac:dyDescent="0.25">
      <c r="A16" s="188" t="s">
        <v>117</v>
      </c>
      <c r="B16" s="188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90">
        <v>1963000</v>
      </c>
      <c r="AF16" s="190"/>
      <c r="AG16" s="190"/>
      <c r="AH16" s="190"/>
      <c r="AI16" s="190">
        <v>2222742</v>
      </c>
      <c r="AJ16" s="190"/>
      <c r="AK16" s="190"/>
      <c r="AL16" s="190"/>
      <c r="AM16" s="190">
        <v>2237877.36</v>
      </c>
      <c r="AN16" s="190"/>
      <c r="AO16" s="190"/>
      <c r="AP16" s="190"/>
      <c r="AQ16" s="190"/>
      <c r="AR16" s="190"/>
      <c r="AS16" s="190"/>
      <c r="AT16" s="191">
        <v>114</v>
      </c>
      <c r="AU16" s="191"/>
      <c r="AV16" s="191">
        <v>100.68</v>
      </c>
      <c r="AW16" s="191"/>
      <c r="AX16" s="192">
        <v>-15135.36</v>
      </c>
      <c r="AY16" s="192"/>
    </row>
    <row r="17" spans="1:51" x14ac:dyDescent="0.2">
      <c r="A17" s="193" t="s">
        <v>118</v>
      </c>
      <c r="B17" s="193"/>
      <c r="C17" s="193"/>
      <c r="D17" s="194" t="s">
        <v>119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5">
        <v>681000</v>
      </c>
      <c r="AF17" s="195"/>
      <c r="AG17" s="195"/>
      <c r="AH17" s="195"/>
      <c r="AI17" s="195">
        <v>370821</v>
      </c>
      <c r="AJ17" s="195"/>
      <c r="AK17" s="195"/>
      <c r="AL17" s="195"/>
      <c r="AM17" s="195">
        <v>369695.38</v>
      </c>
      <c r="AN17" s="195"/>
      <c r="AO17" s="195"/>
      <c r="AP17" s="195"/>
      <c r="AQ17" s="195"/>
      <c r="AR17" s="195"/>
      <c r="AS17" s="195"/>
      <c r="AT17" s="196">
        <v>54.28</v>
      </c>
      <c r="AU17" s="196"/>
      <c r="AV17" s="196">
        <v>99.69</v>
      </c>
      <c r="AW17" s="196"/>
      <c r="AX17" s="196">
        <v>1125.6199999999999</v>
      </c>
      <c r="AY17" s="196"/>
    </row>
    <row r="18" spans="1:51" x14ac:dyDescent="0.2">
      <c r="A18" s="183" t="s">
        <v>120</v>
      </c>
      <c r="B18" s="183"/>
      <c r="C18" s="183"/>
      <c r="D18" s="184" t="s">
        <v>121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5">
        <v>50000</v>
      </c>
      <c r="AF18" s="185"/>
      <c r="AG18" s="185"/>
      <c r="AH18" s="185"/>
      <c r="AI18" s="185">
        <v>25000</v>
      </c>
      <c r="AJ18" s="185"/>
      <c r="AK18" s="185"/>
      <c r="AL18" s="185"/>
      <c r="AM18" s="185">
        <v>23117</v>
      </c>
      <c r="AN18" s="185"/>
      <c r="AO18" s="185"/>
      <c r="AP18" s="185"/>
      <c r="AQ18" s="185"/>
      <c r="AR18" s="185"/>
      <c r="AS18" s="185"/>
      <c r="AT18" s="186">
        <v>46.23</v>
      </c>
      <c r="AU18" s="186"/>
      <c r="AV18" s="186">
        <v>92.46</v>
      </c>
      <c r="AW18" s="186"/>
      <c r="AX18" s="186">
        <v>1883</v>
      </c>
      <c r="AY18" s="186"/>
    </row>
    <row r="19" spans="1:51" x14ac:dyDescent="0.2">
      <c r="A19" s="183" t="s">
        <v>122</v>
      </c>
      <c r="B19" s="183"/>
      <c r="C19" s="183"/>
      <c r="D19" s="184" t="s">
        <v>123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5">
        <v>35000</v>
      </c>
      <c r="AF19" s="185"/>
      <c r="AG19" s="185"/>
      <c r="AH19" s="185"/>
      <c r="AI19" s="185">
        <v>36610</v>
      </c>
      <c r="AJ19" s="185"/>
      <c r="AK19" s="185"/>
      <c r="AL19" s="185"/>
      <c r="AM19" s="185">
        <v>36557.64</v>
      </c>
      <c r="AN19" s="185"/>
      <c r="AO19" s="185"/>
      <c r="AP19" s="185"/>
      <c r="AQ19" s="185"/>
      <c r="AR19" s="185"/>
      <c r="AS19" s="185"/>
      <c r="AT19" s="186">
        <v>104.45</v>
      </c>
      <c r="AU19" s="186"/>
      <c r="AV19" s="186">
        <v>99.85</v>
      </c>
      <c r="AW19" s="186"/>
      <c r="AX19" s="186">
        <v>52.36</v>
      </c>
      <c r="AY19" s="186"/>
    </row>
    <row r="20" spans="1:51" x14ac:dyDescent="0.2">
      <c r="A20" s="183" t="s">
        <v>124</v>
      </c>
      <c r="B20" s="183"/>
      <c r="C20" s="183"/>
      <c r="D20" s="184" t="s">
        <v>125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5">
        <v>3688766</v>
      </c>
      <c r="AF20" s="185"/>
      <c r="AG20" s="185"/>
      <c r="AH20" s="185"/>
      <c r="AI20" s="185">
        <v>4385306</v>
      </c>
      <c r="AJ20" s="185"/>
      <c r="AK20" s="185"/>
      <c r="AL20" s="185"/>
      <c r="AM20" s="185">
        <v>4355343.5199999996</v>
      </c>
      <c r="AN20" s="185"/>
      <c r="AO20" s="185"/>
      <c r="AP20" s="185"/>
      <c r="AQ20" s="185"/>
      <c r="AR20" s="185"/>
      <c r="AS20" s="185"/>
      <c r="AT20" s="186">
        <v>118.07</v>
      </c>
      <c r="AU20" s="186"/>
      <c r="AV20" s="186">
        <v>99.31</v>
      </c>
      <c r="AW20" s="186"/>
      <c r="AX20" s="186">
        <v>29962.48</v>
      </c>
      <c r="AY20" s="186"/>
    </row>
    <row r="21" spans="1:51" ht="13.5" thickBot="1" x14ac:dyDescent="0.25">
      <c r="A21" s="188" t="s">
        <v>126</v>
      </c>
      <c r="B21" s="188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>
        <v>4454766</v>
      </c>
      <c r="AF21" s="190"/>
      <c r="AG21" s="190"/>
      <c r="AH21" s="190"/>
      <c r="AI21" s="190">
        <v>4817737</v>
      </c>
      <c r="AJ21" s="190"/>
      <c r="AK21" s="190"/>
      <c r="AL21" s="190"/>
      <c r="AM21" s="190">
        <v>4784713.54</v>
      </c>
      <c r="AN21" s="190"/>
      <c r="AO21" s="190"/>
      <c r="AP21" s="190"/>
      <c r="AQ21" s="190"/>
      <c r="AR21" s="190"/>
      <c r="AS21" s="190"/>
      <c r="AT21" s="191">
        <v>107.4</v>
      </c>
      <c r="AU21" s="191"/>
      <c r="AV21" s="191">
        <v>99.31</v>
      </c>
      <c r="AW21" s="191"/>
      <c r="AX21" s="191">
        <v>33023.46</v>
      </c>
      <c r="AY21" s="191"/>
    </row>
    <row r="22" spans="1:51" x14ac:dyDescent="0.2">
      <c r="A22" s="193" t="s">
        <v>127</v>
      </c>
      <c r="B22" s="193"/>
      <c r="C22" s="193"/>
      <c r="D22" s="194" t="s">
        <v>128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5">
        <v>7255372</v>
      </c>
      <c r="AF22" s="195"/>
      <c r="AG22" s="195"/>
      <c r="AH22" s="195"/>
      <c r="AI22" s="195">
        <v>7483432</v>
      </c>
      <c r="AJ22" s="195"/>
      <c r="AK22" s="195"/>
      <c r="AL22" s="195"/>
      <c r="AM22" s="195">
        <v>7187155</v>
      </c>
      <c r="AN22" s="195"/>
      <c r="AO22" s="195"/>
      <c r="AP22" s="195"/>
      <c r="AQ22" s="195"/>
      <c r="AR22" s="195"/>
      <c r="AS22" s="195"/>
      <c r="AT22" s="196">
        <v>99.05</v>
      </c>
      <c r="AU22" s="196"/>
      <c r="AV22" s="196">
        <v>96.04</v>
      </c>
      <c r="AW22" s="196"/>
      <c r="AX22" s="196">
        <v>296277</v>
      </c>
      <c r="AY22" s="196"/>
    </row>
    <row r="23" spans="1:51" x14ac:dyDescent="0.2">
      <c r="A23" s="183" t="s">
        <v>129</v>
      </c>
      <c r="B23" s="183"/>
      <c r="C23" s="183"/>
      <c r="D23" s="184" t="s">
        <v>130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5">
        <v>2423428</v>
      </c>
      <c r="AF23" s="185"/>
      <c r="AG23" s="185"/>
      <c r="AH23" s="185"/>
      <c r="AI23" s="185">
        <v>2820368</v>
      </c>
      <c r="AJ23" s="185"/>
      <c r="AK23" s="185"/>
      <c r="AL23" s="185"/>
      <c r="AM23" s="185">
        <v>2242709</v>
      </c>
      <c r="AN23" s="185"/>
      <c r="AO23" s="185"/>
      <c r="AP23" s="185"/>
      <c r="AQ23" s="185"/>
      <c r="AR23" s="185"/>
      <c r="AS23" s="185"/>
      <c r="AT23" s="186">
        <v>92.54</v>
      </c>
      <c r="AU23" s="186"/>
      <c r="AV23" s="186">
        <v>79.510000000000005</v>
      </c>
      <c r="AW23" s="186"/>
      <c r="AX23" s="186">
        <v>577659</v>
      </c>
      <c r="AY23" s="186"/>
    </row>
    <row r="24" spans="1:51" x14ac:dyDescent="0.2">
      <c r="A24" s="183" t="s">
        <v>131</v>
      </c>
      <c r="B24" s="183"/>
      <c r="C24" s="183"/>
      <c r="D24" s="184" t="s">
        <v>132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5">
        <v>0</v>
      </c>
      <c r="AF24" s="185"/>
      <c r="AG24" s="185"/>
      <c r="AH24" s="185"/>
      <c r="AI24" s="185">
        <v>19000</v>
      </c>
      <c r="AJ24" s="185"/>
      <c r="AK24" s="185"/>
      <c r="AL24" s="185"/>
      <c r="AM24" s="185">
        <v>18470</v>
      </c>
      <c r="AN24" s="185"/>
      <c r="AO24" s="185"/>
      <c r="AP24" s="185"/>
      <c r="AQ24" s="185"/>
      <c r="AR24" s="185"/>
      <c r="AS24" s="185"/>
      <c r="AT24" s="186">
        <v>0</v>
      </c>
      <c r="AU24" s="186"/>
      <c r="AV24" s="186">
        <v>97.21</v>
      </c>
      <c r="AW24" s="186"/>
      <c r="AX24" s="186">
        <v>530</v>
      </c>
      <c r="AY24" s="186"/>
    </row>
    <row r="25" spans="1:51" x14ac:dyDescent="0.2">
      <c r="A25" s="183" t="s">
        <v>133</v>
      </c>
      <c r="B25" s="183"/>
      <c r="C25" s="183"/>
      <c r="D25" s="184" t="s">
        <v>134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5">
        <v>109930</v>
      </c>
      <c r="AF25" s="185"/>
      <c r="AG25" s="185"/>
      <c r="AH25" s="185"/>
      <c r="AI25" s="185">
        <v>101530</v>
      </c>
      <c r="AJ25" s="185"/>
      <c r="AK25" s="185"/>
      <c r="AL25" s="185"/>
      <c r="AM25" s="185">
        <v>97502</v>
      </c>
      <c r="AN25" s="185"/>
      <c r="AO25" s="185"/>
      <c r="AP25" s="185"/>
      <c r="AQ25" s="185"/>
      <c r="AR25" s="185"/>
      <c r="AS25" s="185"/>
      <c r="AT25" s="186">
        <v>88.69</v>
      </c>
      <c r="AU25" s="186"/>
      <c r="AV25" s="186">
        <v>96.03</v>
      </c>
      <c r="AW25" s="186"/>
      <c r="AX25" s="186">
        <v>4028</v>
      </c>
      <c r="AY25" s="186"/>
    </row>
    <row r="26" spans="1:51" x14ac:dyDescent="0.2">
      <c r="A26" s="183" t="s">
        <v>135</v>
      </c>
      <c r="B26" s="183"/>
      <c r="C26" s="183"/>
      <c r="D26" s="184" t="s">
        <v>136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5">
        <v>295000</v>
      </c>
      <c r="AF26" s="185"/>
      <c r="AG26" s="185"/>
      <c r="AH26" s="185"/>
      <c r="AI26" s="185">
        <v>320000</v>
      </c>
      <c r="AJ26" s="185"/>
      <c r="AK26" s="185"/>
      <c r="AL26" s="185"/>
      <c r="AM26" s="185">
        <v>305286</v>
      </c>
      <c r="AN26" s="185"/>
      <c r="AO26" s="185"/>
      <c r="AP26" s="185"/>
      <c r="AQ26" s="185"/>
      <c r="AR26" s="185"/>
      <c r="AS26" s="185"/>
      <c r="AT26" s="186">
        <v>103.48</v>
      </c>
      <c r="AU26" s="186"/>
      <c r="AV26" s="186">
        <v>95.4</v>
      </c>
      <c r="AW26" s="186"/>
      <c r="AX26" s="186">
        <v>14714</v>
      </c>
      <c r="AY26" s="186"/>
    </row>
    <row r="27" spans="1:51" ht="13.5" thickBot="1" x14ac:dyDescent="0.25">
      <c r="A27" s="188" t="s">
        <v>137</v>
      </c>
      <c r="B27" s="188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>
        <v>10083730</v>
      </c>
      <c r="AF27" s="190"/>
      <c r="AG27" s="190"/>
      <c r="AH27" s="190"/>
      <c r="AI27" s="190">
        <v>10744330</v>
      </c>
      <c r="AJ27" s="190"/>
      <c r="AK27" s="190"/>
      <c r="AL27" s="190"/>
      <c r="AM27" s="190">
        <v>9851122</v>
      </c>
      <c r="AN27" s="190"/>
      <c r="AO27" s="190"/>
      <c r="AP27" s="190"/>
      <c r="AQ27" s="190"/>
      <c r="AR27" s="190"/>
      <c r="AS27" s="190"/>
      <c r="AT27" s="191">
        <v>97.69</v>
      </c>
      <c r="AU27" s="191"/>
      <c r="AV27" s="191">
        <v>91.68</v>
      </c>
      <c r="AW27" s="191"/>
      <c r="AX27" s="191">
        <v>893208</v>
      </c>
      <c r="AY27" s="191"/>
    </row>
    <row r="28" spans="1:51" x14ac:dyDescent="0.2">
      <c r="A28" s="193" t="s">
        <v>138</v>
      </c>
      <c r="B28" s="193"/>
      <c r="C28" s="193"/>
      <c r="D28" s="194" t="s">
        <v>139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5">
        <v>0</v>
      </c>
      <c r="AF28" s="195"/>
      <c r="AG28" s="195"/>
      <c r="AH28" s="195"/>
      <c r="AI28" s="195">
        <v>0</v>
      </c>
      <c r="AJ28" s="195"/>
      <c r="AK28" s="195"/>
      <c r="AL28" s="195"/>
      <c r="AM28" s="195">
        <v>127.05</v>
      </c>
      <c r="AN28" s="195"/>
      <c r="AO28" s="195"/>
      <c r="AP28" s="195"/>
      <c r="AQ28" s="195"/>
      <c r="AR28" s="195"/>
      <c r="AS28" s="195"/>
      <c r="AT28" s="196">
        <v>0</v>
      </c>
      <c r="AU28" s="196"/>
      <c r="AV28" s="196">
        <v>0</v>
      </c>
      <c r="AW28" s="196"/>
      <c r="AX28" s="197">
        <v>-127.05</v>
      </c>
      <c r="AY28" s="197"/>
    </row>
    <row r="29" spans="1:51" x14ac:dyDescent="0.2">
      <c r="A29" s="183" t="s">
        <v>140</v>
      </c>
      <c r="B29" s="183"/>
      <c r="C29" s="183"/>
      <c r="D29" s="184" t="s">
        <v>141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5">
        <v>166456</v>
      </c>
      <c r="AF29" s="185"/>
      <c r="AG29" s="185"/>
      <c r="AH29" s="185"/>
      <c r="AI29" s="185">
        <v>156456</v>
      </c>
      <c r="AJ29" s="185"/>
      <c r="AK29" s="185"/>
      <c r="AL29" s="185"/>
      <c r="AM29" s="185">
        <v>168621.29</v>
      </c>
      <c r="AN29" s="185"/>
      <c r="AO29" s="185"/>
      <c r="AP29" s="185"/>
      <c r="AQ29" s="185"/>
      <c r="AR29" s="185"/>
      <c r="AS29" s="185"/>
      <c r="AT29" s="186">
        <v>101.3</v>
      </c>
      <c r="AU29" s="186"/>
      <c r="AV29" s="186">
        <v>107.77</v>
      </c>
      <c r="AW29" s="186"/>
      <c r="AX29" s="187">
        <v>-12165.29</v>
      </c>
      <c r="AY29" s="187"/>
    </row>
    <row r="30" spans="1:51" ht="13.5" thickBot="1" x14ac:dyDescent="0.25">
      <c r="A30" s="188" t="s">
        <v>142</v>
      </c>
      <c r="B30" s="188"/>
      <c r="C30" s="188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90">
        <v>166456</v>
      </c>
      <c r="AF30" s="190"/>
      <c r="AG30" s="190"/>
      <c r="AH30" s="190"/>
      <c r="AI30" s="190">
        <v>156456</v>
      </c>
      <c r="AJ30" s="190"/>
      <c r="AK30" s="190"/>
      <c r="AL30" s="190"/>
      <c r="AM30" s="190">
        <v>168748.34</v>
      </c>
      <c r="AN30" s="190"/>
      <c r="AO30" s="190"/>
      <c r="AP30" s="190"/>
      <c r="AQ30" s="190"/>
      <c r="AR30" s="190"/>
      <c r="AS30" s="190"/>
      <c r="AT30" s="191">
        <v>101.37</v>
      </c>
      <c r="AU30" s="191"/>
      <c r="AV30" s="191">
        <v>107.85</v>
      </c>
      <c r="AW30" s="191"/>
      <c r="AX30" s="192">
        <v>-12292.34</v>
      </c>
      <c r="AY30" s="192"/>
    </row>
    <row r="31" spans="1:51" x14ac:dyDescent="0.2">
      <c r="A31" s="193" t="s">
        <v>143</v>
      </c>
      <c r="B31" s="193"/>
      <c r="C31" s="193"/>
      <c r="D31" s="194" t="s">
        <v>144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5">
        <v>261948</v>
      </c>
      <c r="AF31" s="195"/>
      <c r="AG31" s="195"/>
      <c r="AH31" s="195"/>
      <c r="AI31" s="195">
        <v>261948</v>
      </c>
      <c r="AJ31" s="195"/>
      <c r="AK31" s="195"/>
      <c r="AL31" s="195"/>
      <c r="AM31" s="195">
        <v>261944</v>
      </c>
      <c r="AN31" s="195"/>
      <c r="AO31" s="195"/>
      <c r="AP31" s="195"/>
      <c r="AQ31" s="195"/>
      <c r="AR31" s="195"/>
      <c r="AS31" s="195"/>
      <c r="AT31" s="196">
        <v>99.99</v>
      </c>
      <c r="AU31" s="196"/>
      <c r="AV31" s="196">
        <v>99.99</v>
      </c>
      <c r="AW31" s="196"/>
      <c r="AX31" s="196">
        <v>4</v>
      </c>
      <c r="AY31" s="196"/>
    </row>
    <row r="32" spans="1:51" x14ac:dyDescent="0.2">
      <c r="A32" s="183" t="s">
        <v>145</v>
      </c>
      <c r="B32" s="183"/>
      <c r="C32" s="183"/>
      <c r="D32" s="184" t="s">
        <v>146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5">
        <v>423600</v>
      </c>
      <c r="AF32" s="185"/>
      <c r="AG32" s="185"/>
      <c r="AH32" s="185"/>
      <c r="AI32" s="185">
        <v>613827</v>
      </c>
      <c r="AJ32" s="185"/>
      <c r="AK32" s="185"/>
      <c r="AL32" s="185"/>
      <c r="AM32" s="185">
        <v>608863.63</v>
      </c>
      <c r="AN32" s="185"/>
      <c r="AO32" s="185"/>
      <c r="AP32" s="185"/>
      <c r="AQ32" s="185"/>
      <c r="AR32" s="185"/>
      <c r="AS32" s="185"/>
      <c r="AT32" s="186">
        <v>143.72999999999999</v>
      </c>
      <c r="AU32" s="186"/>
      <c r="AV32" s="186">
        <v>99.19</v>
      </c>
      <c r="AW32" s="186"/>
      <c r="AX32" s="186">
        <v>4963.37</v>
      </c>
      <c r="AY32" s="186"/>
    </row>
    <row r="33" spans="1:51" ht="13.5" thickBot="1" x14ac:dyDescent="0.25">
      <c r="A33" s="188" t="s">
        <v>147</v>
      </c>
      <c r="B33" s="188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90">
        <v>685548</v>
      </c>
      <c r="AF33" s="190"/>
      <c r="AG33" s="190"/>
      <c r="AH33" s="190"/>
      <c r="AI33" s="190">
        <v>875775</v>
      </c>
      <c r="AJ33" s="190"/>
      <c r="AK33" s="190"/>
      <c r="AL33" s="190"/>
      <c r="AM33" s="190">
        <v>870807.63</v>
      </c>
      <c r="AN33" s="190"/>
      <c r="AO33" s="190"/>
      <c r="AP33" s="190"/>
      <c r="AQ33" s="190"/>
      <c r="AR33" s="190"/>
      <c r="AS33" s="190"/>
      <c r="AT33" s="191">
        <v>127.02</v>
      </c>
      <c r="AU33" s="191"/>
      <c r="AV33" s="191">
        <v>99.43</v>
      </c>
      <c r="AW33" s="191"/>
      <c r="AX33" s="191">
        <v>4967.37</v>
      </c>
      <c r="AY33" s="191"/>
    </row>
    <row r="34" spans="1:51" x14ac:dyDescent="0.2">
      <c r="A34" s="193" t="s">
        <v>148</v>
      </c>
      <c r="B34" s="193"/>
      <c r="C34" s="193"/>
      <c r="D34" s="194" t="s">
        <v>149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>
        <v>23500</v>
      </c>
      <c r="AF34" s="195"/>
      <c r="AG34" s="195"/>
      <c r="AH34" s="195"/>
      <c r="AI34" s="195">
        <v>24500</v>
      </c>
      <c r="AJ34" s="195"/>
      <c r="AK34" s="195"/>
      <c r="AL34" s="195"/>
      <c r="AM34" s="195">
        <v>18549.96</v>
      </c>
      <c r="AN34" s="195"/>
      <c r="AO34" s="195"/>
      <c r="AP34" s="195"/>
      <c r="AQ34" s="195"/>
      <c r="AR34" s="195"/>
      <c r="AS34" s="195"/>
      <c r="AT34" s="196">
        <v>78.930000000000007</v>
      </c>
      <c r="AU34" s="196"/>
      <c r="AV34" s="196">
        <v>75.709999999999994</v>
      </c>
      <c r="AW34" s="196"/>
      <c r="AX34" s="196">
        <v>5950.04</v>
      </c>
      <c r="AY34" s="196"/>
    </row>
    <row r="35" spans="1:51" x14ac:dyDescent="0.2">
      <c r="A35" s="183" t="s">
        <v>150</v>
      </c>
      <c r="B35" s="183"/>
      <c r="C35" s="183"/>
      <c r="D35" s="184" t="s">
        <v>151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5">
        <v>0</v>
      </c>
      <c r="AF35" s="185"/>
      <c r="AG35" s="185"/>
      <c r="AH35" s="185"/>
      <c r="AI35" s="185">
        <v>0</v>
      </c>
      <c r="AJ35" s="185"/>
      <c r="AK35" s="185"/>
      <c r="AL35" s="185"/>
      <c r="AM35" s="185">
        <v>19.61</v>
      </c>
      <c r="AN35" s="185"/>
      <c r="AO35" s="185"/>
      <c r="AP35" s="185"/>
      <c r="AQ35" s="185"/>
      <c r="AR35" s="185"/>
      <c r="AS35" s="185"/>
      <c r="AT35" s="186">
        <v>0</v>
      </c>
      <c r="AU35" s="186"/>
      <c r="AV35" s="186">
        <v>0</v>
      </c>
      <c r="AW35" s="186"/>
      <c r="AX35" s="187">
        <v>-19.61</v>
      </c>
      <c r="AY35" s="187"/>
    </row>
    <row r="36" spans="1:51" ht="13.5" thickBot="1" x14ac:dyDescent="0.25">
      <c r="A36" s="188" t="s">
        <v>152</v>
      </c>
      <c r="B36" s="188"/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90">
        <v>23500</v>
      </c>
      <c r="AF36" s="190"/>
      <c r="AG36" s="190"/>
      <c r="AH36" s="190"/>
      <c r="AI36" s="190">
        <v>24500</v>
      </c>
      <c r="AJ36" s="190"/>
      <c r="AK36" s="190"/>
      <c r="AL36" s="190"/>
      <c r="AM36" s="190">
        <v>18569.57</v>
      </c>
      <c r="AN36" s="190"/>
      <c r="AO36" s="190"/>
      <c r="AP36" s="190"/>
      <c r="AQ36" s="190"/>
      <c r="AR36" s="190"/>
      <c r="AS36" s="190"/>
      <c r="AT36" s="191">
        <v>79.010000000000005</v>
      </c>
      <c r="AU36" s="191"/>
      <c r="AV36" s="191">
        <v>75.790000000000006</v>
      </c>
      <c r="AW36" s="191"/>
      <c r="AX36" s="191">
        <v>5930.43</v>
      </c>
      <c r="AY36" s="191"/>
    </row>
    <row r="37" spans="1:51" x14ac:dyDescent="0.2">
      <c r="A37" s="193" t="s">
        <v>153</v>
      </c>
      <c r="B37" s="193"/>
      <c r="C37" s="193"/>
      <c r="D37" s="194" t="s">
        <v>154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>
        <v>0</v>
      </c>
      <c r="AF37" s="195"/>
      <c r="AG37" s="195"/>
      <c r="AH37" s="195"/>
      <c r="AI37" s="195">
        <v>0</v>
      </c>
      <c r="AJ37" s="195"/>
      <c r="AK37" s="195"/>
      <c r="AL37" s="195"/>
      <c r="AM37" s="195">
        <v>24130</v>
      </c>
      <c r="AN37" s="195"/>
      <c r="AO37" s="195"/>
      <c r="AP37" s="195"/>
      <c r="AQ37" s="195"/>
      <c r="AR37" s="195"/>
      <c r="AS37" s="195"/>
      <c r="AT37" s="196">
        <v>0</v>
      </c>
      <c r="AU37" s="196"/>
      <c r="AV37" s="196">
        <v>0</v>
      </c>
      <c r="AW37" s="196"/>
      <c r="AX37" s="197">
        <v>-24130</v>
      </c>
      <c r="AY37" s="197"/>
    </row>
    <row r="38" spans="1:51" ht="13.5" thickBot="1" x14ac:dyDescent="0.25">
      <c r="A38" s="188" t="s">
        <v>155</v>
      </c>
      <c r="B38" s="188"/>
      <c r="C38" s="188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>
        <v>0</v>
      </c>
      <c r="AF38" s="190"/>
      <c r="AG38" s="190"/>
      <c r="AH38" s="190"/>
      <c r="AI38" s="190">
        <v>0</v>
      </c>
      <c r="AJ38" s="190"/>
      <c r="AK38" s="190"/>
      <c r="AL38" s="190"/>
      <c r="AM38" s="190">
        <v>24130</v>
      </c>
      <c r="AN38" s="190"/>
      <c r="AO38" s="190"/>
      <c r="AP38" s="190"/>
      <c r="AQ38" s="190"/>
      <c r="AR38" s="190"/>
      <c r="AS38" s="190"/>
      <c r="AT38" s="191">
        <v>0</v>
      </c>
      <c r="AU38" s="191"/>
      <c r="AV38" s="191">
        <v>0</v>
      </c>
      <c r="AW38" s="191"/>
      <c r="AX38" s="192">
        <v>-24130</v>
      </c>
      <c r="AY38" s="192"/>
    </row>
    <row r="39" spans="1:51" ht="13.5" thickBot="1" x14ac:dyDescent="0.25">
      <c r="A39" s="198" t="s">
        <v>156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9">
        <v>17377000</v>
      </c>
      <c r="AF39" s="199"/>
      <c r="AG39" s="199"/>
      <c r="AH39" s="199"/>
      <c r="AI39" s="199">
        <v>18841540</v>
      </c>
      <c r="AJ39" s="199"/>
      <c r="AK39" s="199"/>
      <c r="AL39" s="199"/>
      <c r="AM39" s="199">
        <v>17955967.440000001</v>
      </c>
      <c r="AN39" s="199"/>
      <c r="AO39" s="199"/>
      <c r="AP39" s="199"/>
      <c r="AQ39" s="199"/>
      <c r="AR39" s="199"/>
      <c r="AS39" s="199"/>
      <c r="AT39" s="200">
        <v>103.33</v>
      </c>
      <c r="AU39" s="200"/>
      <c r="AV39" s="200">
        <v>95.29</v>
      </c>
      <c r="AW39" s="200"/>
      <c r="AX39" s="200">
        <v>885572.56</v>
      </c>
      <c r="AY39" s="200"/>
    </row>
    <row r="40" spans="1:51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</row>
    <row r="41" spans="1:51" ht="20.25" x14ac:dyDescent="0.2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201" t="s">
        <v>157</v>
      </c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</row>
    <row r="42" spans="1:51" x14ac:dyDescent="0.2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 t="s">
        <v>92</v>
      </c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</row>
    <row r="43" spans="1:51" x14ac:dyDescent="0.2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 t="s">
        <v>93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</row>
    <row r="44" spans="1:51" x14ac:dyDescent="0.2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6" t="s">
        <v>94</v>
      </c>
      <c r="N44" s="166"/>
      <c r="O44" s="166"/>
      <c r="P44" s="166"/>
      <c r="Q44" s="167" t="s">
        <v>95</v>
      </c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</row>
    <row r="45" spans="1:51" x14ac:dyDescent="0.2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 t="s">
        <v>96</v>
      </c>
      <c r="N45" s="165"/>
      <c r="O45" s="165"/>
      <c r="P45" s="165"/>
      <c r="Q45" s="167" t="s">
        <v>97</v>
      </c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</row>
    <row r="46" spans="1:51" ht="21" thickBot="1" x14ac:dyDescent="0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9" t="s">
        <v>98</v>
      </c>
      <c r="N46" s="169"/>
      <c r="O46" s="169"/>
      <c r="P46" s="169"/>
      <c r="Q46" s="170" t="s">
        <v>99</v>
      </c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</row>
    <row r="47" spans="1:51" x14ac:dyDescent="0.2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</row>
    <row r="48" spans="1:51" ht="16.5" thickBot="1" x14ac:dyDescent="0.25">
      <c r="A48" s="172" t="s">
        <v>158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</row>
    <row r="49" spans="1:51" x14ac:dyDescent="0.2">
      <c r="A49" s="173" t="s">
        <v>101</v>
      </c>
      <c r="B49" s="173"/>
      <c r="C49" s="173"/>
      <c r="D49" s="173" t="s">
        <v>102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4" t="s">
        <v>23</v>
      </c>
      <c r="AF49" s="174"/>
      <c r="AG49" s="174"/>
      <c r="AH49" s="174"/>
      <c r="AI49" s="174" t="s">
        <v>103</v>
      </c>
      <c r="AJ49" s="174"/>
      <c r="AK49" s="174"/>
      <c r="AL49" s="174"/>
      <c r="AM49" s="174" t="s">
        <v>104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</row>
    <row r="50" spans="1:51" x14ac:dyDescent="0.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6" t="s">
        <v>105</v>
      </c>
      <c r="AF50" s="176"/>
      <c r="AG50" s="176"/>
      <c r="AH50" s="176"/>
      <c r="AI50" s="176" t="s">
        <v>106</v>
      </c>
      <c r="AJ50" s="176"/>
      <c r="AK50" s="176"/>
      <c r="AL50" s="176"/>
      <c r="AM50" s="176" t="s">
        <v>107</v>
      </c>
      <c r="AN50" s="176"/>
      <c r="AO50" s="176"/>
      <c r="AP50" s="176"/>
      <c r="AQ50" s="176"/>
      <c r="AR50" s="176"/>
      <c r="AS50" s="176"/>
      <c r="AT50" s="176" t="s">
        <v>108</v>
      </c>
      <c r="AU50" s="176"/>
      <c r="AV50" s="176" t="s">
        <v>109</v>
      </c>
      <c r="AW50" s="176"/>
      <c r="AX50" s="176" t="s">
        <v>110</v>
      </c>
      <c r="AY50" s="176"/>
    </row>
    <row r="51" spans="1:51" x14ac:dyDescent="0.2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</row>
    <row r="52" spans="1:51" x14ac:dyDescent="0.2">
      <c r="A52" s="178" t="s">
        <v>159</v>
      </c>
      <c r="B52" s="178"/>
      <c r="C52" s="178"/>
      <c r="D52" s="179" t="s">
        <v>160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80">
        <v>6598000</v>
      </c>
      <c r="AF52" s="180"/>
      <c r="AG52" s="180"/>
      <c r="AH52" s="180"/>
      <c r="AI52" s="180">
        <v>6755000</v>
      </c>
      <c r="AJ52" s="180"/>
      <c r="AK52" s="180"/>
      <c r="AL52" s="180"/>
      <c r="AM52" s="180">
        <v>6694637.1600000001</v>
      </c>
      <c r="AN52" s="180"/>
      <c r="AO52" s="180"/>
      <c r="AP52" s="180"/>
      <c r="AQ52" s="180"/>
      <c r="AR52" s="180"/>
      <c r="AS52" s="180"/>
      <c r="AT52" s="181">
        <v>101.46</v>
      </c>
      <c r="AU52" s="181"/>
      <c r="AV52" s="181">
        <v>99.1</v>
      </c>
      <c r="AW52" s="181"/>
      <c r="AX52" s="181">
        <v>60362.84</v>
      </c>
      <c r="AY52" s="181"/>
    </row>
    <row r="53" spans="1:51" x14ac:dyDescent="0.2">
      <c r="A53" s="183" t="s">
        <v>161</v>
      </c>
      <c r="B53" s="183"/>
      <c r="C53" s="183"/>
      <c r="D53" s="184" t="s">
        <v>162</v>
      </c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5">
        <v>330000</v>
      </c>
      <c r="AF53" s="185"/>
      <c r="AG53" s="185"/>
      <c r="AH53" s="185"/>
      <c r="AI53" s="185">
        <v>350000</v>
      </c>
      <c r="AJ53" s="185"/>
      <c r="AK53" s="185"/>
      <c r="AL53" s="185"/>
      <c r="AM53" s="185">
        <v>289952.96000000002</v>
      </c>
      <c r="AN53" s="185"/>
      <c r="AO53" s="185"/>
      <c r="AP53" s="185"/>
      <c r="AQ53" s="185"/>
      <c r="AR53" s="185"/>
      <c r="AS53" s="185"/>
      <c r="AT53" s="186">
        <v>87.86</v>
      </c>
      <c r="AU53" s="186"/>
      <c r="AV53" s="186">
        <v>82.84</v>
      </c>
      <c r="AW53" s="186"/>
      <c r="AX53" s="186">
        <v>60047.040000000001</v>
      </c>
      <c r="AY53" s="186"/>
    </row>
    <row r="54" spans="1:51" ht="13.5" thickBot="1" x14ac:dyDescent="0.25">
      <c r="A54" s="188" t="s">
        <v>163</v>
      </c>
      <c r="B54" s="188"/>
      <c r="C54" s="188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>
        <v>6928000</v>
      </c>
      <c r="AF54" s="190"/>
      <c r="AG54" s="190"/>
      <c r="AH54" s="190"/>
      <c r="AI54" s="190">
        <v>7105000</v>
      </c>
      <c r="AJ54" s="190"/>
      <c r="AK54" s="190"/>
      <c r="AL54" s="190"/>
      <c r="AM54" s="190">
        <v>6984590.1200000001</v>
      </c>
      <c r="AN54" s="190"/>
      <c r="AO54" s="190"/>
      <c r="AP54" s="190"/>
      <c r="AQ54" s="190"/>
      <c r="AR54" s="190"/>
      <c r="AS54" s="190"/>
      <c r="AT54" s="191">
        <v>100.81</v>
      </c>
      <c r="AU54" s="191"/>
      <c r="AV54" s="191">
        <v>98.3</v>
      </c>
      <c r="AW54" s="191"/>
      <c r="AX54" s="191">
        <v>120409.88</v>
      </c>
      <c r="AY54" s="191"/>
    </row>
    <row r="55" spans="1:51" x14ac:dyDescent="0.2">
      <c r="A55" s="193" t="s">
        <v>164</v>
      </c>
      <c r="B55" s="193"/>
      <c r="C55" s="193"/>
      <c r="D55" s="194" t="s">
        <v>165</v>
      </c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5">
        <v>0</v>
      </c>
      <c r="AF55" s="195"/>
      <c r="AG55" s="195"/>
      <c r="AH55" s="195"/>
      <c r="AI55" s="195">
        <v>0</v>
      </c>
      <c r="AJ55" s="195"/>
      <c r="AK55" s="195"/>
      <c r="AL55" s="195"/>
      <c r="AM55" s="195">
        <v>24200</v>
      </c>
      <c r="AN55" s="195"/>
      <c r="AO55" s="195"/>
      <c r="AP55" s="195"/>
      <c r="AQ55" s="195"/>
      <c r="AR55" s="195"/>
      <c r="AS55" s="195"/>
      <c r="AT55" s="196">
        <v>0</v>
      </c>
      <c r="AU55" s="196"/>
      <c r="AV55" s="196">
        <v>0</v>
      </c>
      <c r="AW55" s="196"/>
      <c r="AX55" s="197">
        <v>-24200</v>
      </c>
      <c r="AY55" s="197"/>
    </row>
    <row r="56" spans="1:51" x14ac:dyDescent="0.2">
      <c r="A56" s="183" t="s">
        <v>166</v>
      </c>
      <c r="B56" s="183"/>
      <c r="C56" s="183"/>
      <c r="D56" s="184" t="s">
        <v>167</v>
      </c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5">
        <v>454000</v>
      </c>
      <c r="AF56" s="185"/>
      <c r="AG56" s="185"/>
      <c r="AH56" s="185"/>
      <c r="AI56" s="185">
        <v>570000</v>
      </c>
      <c r="AJ56" s="185"/>
      <c r="AK56" s="185"/>
      <c r="AL56" s="185"/>
      <c r="AM56" s="185">
        <v>221004</v>
      </c>
      <c r="AN56" s="185"/>
      <c r="AO56" s="185"/>
      <c r="AP56" s="185"/>
      <c r="AQ56" s="185"/>
      <c r="AR56" s="185"/>
      <c r="AS56" s="185"/>
      <c r="AT56" s="186">
        <v>48.67</v>
      </c>
      <c r="AU56" s="186"/>
      <c r="AV56" s="186">
        <v>38.770000000000003</v>
      </c>
      <c r="AW56" s="186"/>
      <c r="AX56" s="186">
        <v>348996</v>
      </c>
      <c r="AY56" s="186"/>
    </row>
    <row r="57" spans="1:51" x14ac:dyDescent="0.2">
      <c r="A57" s="183" t="s">
        <v>168</v>
      </c>
      <c r="B57" s="183"/>
      <c r="C57" s="183"/>
      <c r="D57" s="184" t="s">
        <v>169</v>
      </c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5">
        <v>50000</v>
      </c>
      <c r="AF57" s="185"/>
      <c r="AG57" s="185"/>
      <c r="AH57" s="185"/>
      <c r="AI57" s="185">
        <v>50000</v>
      </c>
      <c r="AJ57" s="185"/>
      <c r="AK57" s="185"/>
      <c r="AL57" s="185"/>
      <c r="AM57" s="185">
        <v>54562.32</v>
      </c>
      <c r="AN57" s="185"/>
      <c r="AO57" s="185"/>
      <c r="AP57" s="185"/>
      <c r="AQ57" s="185"/>
      <c r="AR57" s="185"/>
      <c r="AS57" s="185"/>
      <c r="AT57" s="186">
        <v>109.12</v>
      </c>
      <c r="AU57" s="186"/>
      <c r="AV57" s="186">
        <v>109.12</v>
      </c>
      <c r="AW57" s="186"/>
      <c r="AX57" s="187">
        <v>-4562.32</v>
      </c>
      <c r="AY57" s="187"/>
    </row>
    <row r="58" spans="1:51" ht="13.5" thickBot="1" x14ac:dyDescent="0.25">
      <c r="A58" s="188" t="s">
        <v>170</v>
      </c>
      <c r="B58" s="188"/>
      <c r="C58" s="188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90">
        <v>504000</v>
      </c>
      <c r="AF58" s="190"/>
      <c r="AG58" s="190"/>
      <c r="AH58" s="190"/>
      <c r="AI58" s="190">
        <v>620000</v>
      </c>
      <c r="AJ58" s="190"/>
      <c r="AK58" s="190"/>
      <c r="AL58" s="190"/>
      <c r="AM58" s="190">
        <v>299766.32</v>
      </c>
      <c r="AN58" s="190"/>
      <c r="AO58" s="190"/>
      <c r="AP58" s="190"/>
      <c r="AQ58" s="190"/>
      <c r="AR58" s="190"/>
      <c r="AS58" s="190"/>
      <c r="AT58" s="191">
        <v>59.47</v>
      </c>
      <c r="AU58" s="191"/>
      <c r="AV58" s="191">
        <v>48.34</v>
      </c>
      <c r="AW58" s="191"/>
      <c r="AX58" s="191">
        <v>320233.68</v>
      </c>
      <c r="AY58" s="191"/>
    </row>
    <row r="59" spans="1:51" x14ac:dyDescent="0.2">
      <c r="A59" s="193" t="s">
        <v>171</v>
      </c>
      <c r="B59" s="193"/>
      <c r="C59" s="193"/>
      <c r="D59" s="194" t="s">
        <v>149</v>
      </c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5">
        <v>0</v>
      </c>
      <c r="AF59" s="195"/>
      <c r="AG59" s="195"/>
      <c r="AH59" s="195"/>
      <c r="AI59" s="195">
        <v>0</v>
      </c>
      <c r="AJ59" s="195"/>
      <c r="AK59" s="195"/>
      <c r="AL59" s="195"/>
      <c r="AM59" s="195">
        <v>643.80999999999995</v>
      </c>
      <c r="AN59" s="195"/>
      <c r="AO59" s="195"/>
      <c r="AP59" s="195"/>
      <c r="AQ59" s="195"/>
      <c r="AR59" s="195"/>
      <c r="AS59" s="195"/>
      <c r="AT59" s="196">
        <v>0</v>
      </c>
      <c r="AU59" s="196"/>
      <c r="AV59" s="196">
        <v>0</v>
      </c>
      <c r="AW59" s="196"/>
      <c r="AX59" s="197">
        <v>-643.80999999999995</v>
      </c>
      <c r="AY59" s="197"/>
    </row>
    <row r="60" spans="1:51" ht="13.5" thickBot="1" x14ac:dyDescent="0.25">
      <c r="A60" s="188" t="s">
        <v>172</v>
      </c>
      <c r="B60" s="188"/>
      <c r="C60" s="188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90">
        <v>0</v>
      </c>
      <c r="AF60" s="190"/>
      <c r="AG60" s="190"/>
      <c r="AH60" s="190"/>
      <c r="AI60" s="190">
        <v>0</v>
      </c>
      <c r="AJ60" s="190"/>
      <c r="AK60" s="190"/>
      <c r="AL60" s="190"/>
      <c r="AM60" s="190">
        <v>643.80999999999995</v>
      </c>
      <c r="AN60" s="190"/>
      <c r="AO60" s="190"/>
      <c r="AP60" s="190"/>
      <c r="AQ60" s="190"/>
      <c r="AR60" s="190"/>
      <c r="AS60" s="190"/>
      <c r="AT60" s="191">
        <v>0</v>
      </c>
      <c r="AU60" s="191"/>
      <c r="AV60" s="191">
        <v>0</v>
      </c>
      <c r="AW60" s="191"/>
      <c r="AX60" s="192">
        <v>-643.80999999999995</v>
      </c>
      <c r="AY60" s="192"/>
    </row>
    <row r="61" spans="1:51" x14ac:dyDescent="0.2">
      <c r="A61" s="193" t="s">
        <v>173</v>
      </c>
      <c r="B61" s="193"/>
      <c r="C61" s="193"/>
      <c r="D61" s="194" t="s">
        <v>174</v>
      </c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5">
        <v>9945000</v>
      </c>
      <c r="AF61" s="195"/>
      <c r="AG61" s="195"/>
      <c r="AH61" s="195"/>
      <c r="AI61" s="195">
        <v>11116540</v>
      </c>
      <c r="AJ61" s="195"/>
      <c r="AK61" s="195"/>
      <c r="AL61" s="195"/>
      <c r="AM61" s="195">
        <v>11087208</v>
      </c>
      <c r="AN61" s="195"/>
      <c r="AO61" s="195"/>
      <c r="AP61" s="195"/>
      <c r="AQ61" s="195"/>
      <c r="AR61" s="195"/>
      <c r="AS61" s="195"/>
      <c r="AT61" s="196">
        <v>111.48</v>
      </c>
      <c r="AU61" s="196"/>
      <c r="AV61" s="196">
        <v>99.73</v>
      </c>
      <c r="AW61" s="196"/>
      <c r="AX61" s="196">
        <v>29332</v>
      </c>
      <c r="AY61" s="196"/>
    </row>
    <row r="62" spans="1:51" ht="13.5" thickBot="1" x14ac:dyDescent="0.25">
      <c r="A62" s="188" t="s">
        <v>175</v>
      </c>
      <c r="B62" s="188"/>
      <c r="C62" s="188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90">
        <v>9945000</v>
      </c>
      <c r="AF62" s="190"/>
      <c r="AG62" s="190"/>
      <c r="AH62" s="190"/>
      <c r="AI62" s="190">
        <v>11116540</v>
      </c>
      <c r="AJ62" s="190"/>
      <c r="AK62" s="190"/>
      <c r="AL62" s="190"/>
      <c r="AM62" s="190">
        <v>11087208</v>
      </c>
      <c r="AN62" s="190"/>
      <c r="AO62" s="190"/>
      <c r="AP62" s="190"/>
      <c r="AQ62" s="190"/>
      <c r="AR62" s="190"/>
      <c r="AS62" s="190"/>
      <c r="AT62" s="191">
        <v>111.48</v>
      </c>
      <c r="AU62" s="191"/>
      <c r="AV62" s="191">
        <v>99.73</v>
      </c>
      <c r="AW62" s="191"/>
      <c r="AX62" s="191">
        <v>29332</v>
      </c>
      <c r="AY62" s="191"/>
    </row>
    <row r="63" spans="1:51" ht="13.5" thickBot="1" x14ac:dyDescent="0.25">
      <c r="A63" s="198" t="s">
        <v>176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>
        <v>17377000</v>
      </c>
      <c r="AF63" s="199"/>
      <c r="AG63" s="199"/>
      <c r="AH63" s="199"/>
      <c r="AI63" s="199">
        <v>18841540</v>
      </c>
      <c r="AJ63" s="199"/>
      <c r="AK63" s="199"/>
      <c r="AL63" s="199"/>
      <c r="AM63" s="199">
        <v>18372208.25</v>
      </c>
      <c r="AN63" s="199"/>
      <c r="AO63" s="199"/>
      <c r="AP63" s="199"/>
      <c r="AQ63" s="199"/>
      <c r="AR63" s="199"/>
      <c r="AS63" s="199"/>
      <c r="AT63" s="200">
        <v>105.72</v>
      </c>
      <c r="AU63" s="200"/>
      <c r="AV63" s="200">
        <v>97.5</v>
      </c>
      <c r="AW63" s="200"/>
      <c r="AX63" s="200">
        <v>469331.75</v>
      </c>
      <c r="AY63" s="200"/>
    </row>
    <row r="64" spans="1:51" ht="13.5" thickBot="1" x14ac:dyDescent="0.25">
      <c r="A64" s="198" t="s">
        <v>177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>
        <v>0</v>
      </c>
      <c r="AF64" s="199"/>
      <c r="AG64" s="199"/>
      <c r="AH64" s="199"/>
      <c r="AI64" s="199">
        <v>0</v>
      </c>
      <c r="AJ64" s="199"/>
      <c r="AK64" s="199"/>
      <c r="AL64" s="199"/>
      <c r="AM64" s="199">
        <v>416240.81</v>
      </c>
      <c r="AN64" s="199"/>
      <c r="AO64" s="199"/>
      <c r="AP64" s="199"/>
      <c r="AQ64" s="199"/>
      <c r="AR64" s="199"/>
      <c r="AS64" s="199"/>
      <c r="AT64" s="202"/>
      <c r="AU64" s="202"/>
      <c r="AV64" s="202"/>
      <c r="AW64" s="202"/>
      <c r="AX64" s="202"/>
      <c r="AY64" s="202"/>
    </row>
    <row r="65" spans="1:51" x14ac:dyDescent="0.2">
      <c r="A65" s="160" t="s">
        <v>178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</row>
    <row r="66" spans="1:51" x14ac:dyDescent="0.2">
      <c r="A66" s="203" t="s">
        <v>179</v>
      </c>
      <c r="B66" s="204" t="s">
        <v>180</v>
      </c>
      <c r="C66" s="204"/>
      <c r="D66" s="204"/>
      <c r="E66" s="204"/>
      <c r="F66" s="205" t="s">
        <v>181</v>
      </c>
      <c r="G66" s="205" t="s">
        <v>182</v>
      </c>
      <c r="H66" s="204" t="s">
        <v>101</v>
      </c>
      <c r="I66" s="204"/>
      <c r="J66" s="204"/>
      <c r="K66" s="204" t="s">
        <v>183</v>
      </c>
      <c r="L66" s="204"/>
      <c r="M66" s="204" t="s">
        <v>184</v>
      </c>
      <c r="N66" s="204"/>
      <c r="O66" s="204"/>
      <c r="P66" s="204" t="s">
        <v>185</v>
      </c>
      <c r="Q66" s="204"/>
      <c r="R66" s="204" t="s">
        <v>186</v>
      </c>
      <c r="S66" s="204"/>
      <c r="T66" s="204"/>
      <c r="U66" s="204" t="s">
        <v>187</v>
      </c>
      <c r="V66" s="204"/>
      <c r="W66" s="204"/>
      <c r="X66" s="204"/>
      <c r="Y66" s="204"/>
      <c r="Z66" s="204" t="s">
        <v>188</v>
      </c>
      <c r="AA66" s="204"/>
      <c r="AB66" s="204"/>
      <c r="AC66" s="204"/>
      <c r="AD66" s="204" t="s">
        <v>189</v>
      </c>
      <c r="AE66" s="204"/>
      <c r="AF66" s="204"/>
      <c r="AG66" s="204" t="s">
        <v>190</v>
      </c>
      <c r="AH66" s="204"/>
      <c r="AI66" s="204"/>
      <c r="AJ66" s="204"/>
      <c r="AK66" s="204" t="s">
        <v>191</v>
      </c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</row>
    <row r="67" spans="1:51" x14ac:dyDescent="0.2">
      <c r="A67" s="206" t="s">
        <v>192</v>
      </c>
      <c r="B67" s="207" t="s">
        <v>193</v>
      </c>
      <c r="C67" s="207"/>
      <c r="D67" s="207"/>
      <c r="E67" s="207"/>
      <c r="F67" s="208" t="s">
        <v>194</v>
      </c>
      <c r="G67" s="208" t="s">
        <v>194</v>
      </c>
      <c r="H67" s="207" t="s">
        <v>195</v>
      </c>
      <c r="I67" s="207"/>
      <c r="J67" s="207"/>
      <c r="K67" s="207" t="s">
        <v>196</v>
      </c>
      <c r="L67" s="207"/>
      <c r="M67" s="207" t="s">
        <v>196</v>
      </c>
      <c r="N67" s="207"/>
      <c r="O67" s="207"/>
      <c r="P67" s="207" t="s">
        <v>196</v>
      </c>
      <c r="Q67" s="207"/>
      <c r="R67" s="207" t="s">
        <v>195</v>
      </c>
      <c r="S67" s="207"/>
      <c r="T67" s="207"/>
      <c r="U67" s="207" t="s">
        <v>193</v>
      </c>
      <c r="V67" s="207"/>
      <c r="W67" s="207"/>
      <c r="X67" s="207"/>
      <c r="Y67" s="207"/>
      <c r="Z67" s="207" t="s">
        <v>197</v>
      </c>
      <c r="AA67" s="207"/>
      <c r="AB67" s="207"/>
      <c r="AC67" s="207"/>
      <c r="AD67" s="207" t="s">
        <v>198</v>
      </c>
      <c r="AE67" s="207"/>
      <c r="AF67" s="207"/>
      <c r="AG67" s="207" t="s">
        <v>199</v>
      </c>
      <c r="AH67" s="207"/>
      <c r="AI67" s="207"/>
      <c r="AJ67" s="207"/>
      <c r="AK67" s="207" t="s">
        <v>199</v>
      </c>
      <c r="AL67" s="207"/>
      <c r="AM67" s="207"/>
      <c r="AN67" s="207"/>
      <c r="AO67" s="207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</row>
    <row r="68" spans="1:51" ht="13.5" thickBot="1" x14ac:dyDescent="0.25">
      <c r="A68" s="209" t="s">
        <v>200</v>
      </c>
      <c r="B68" s="210" t="s">
        <v>201</v>
      </c>
      <c r="C68" s="210"/>
      <c r="D68" s="210"/>
      <c r="E68" s="210"/>
      <c r="F68" s="211" t="s">
        <v>202</v>
      </c>
      <c r="G68" s="211" t="s">
        <v>202</v>
      </c>
      <c r="H68" s="210" t="s">
        <v>203</v>
      </c>
      <c r="I68" s="210"/>
      <c r="J68" s="210"/>
      <c r="K68" s="210" t="s">
        <v>204</v>
      </c>
      <c r="L68" s="210"/>
      <c r="M68" s="210" t="s">
        <v>204</v>
      </c>
      <c r="N68" s="210"/>
      <c r="O68" s="210"/>
      <c r="P68" s="210" t="s">
        <v>204</v>
      </c>
      <c r="Q68" s="210"/>
      <c r="R68" s="210" t="s">
        <v>203</v>
      </c>
      <c r="S68" s="210"/>
      <c r="T68" s="210"/>
      <c r="U68" s="210" t="s">
        <v>201</v>
      </c>
      <c r="V68" s="210"/>
      <c r="W68" s="210"/>
      <c r="X68" s="210"/>
      <c r="Y68" s="210"/>
      <c r="Z68" s="210" t="s">
        <v>205</v>
      </c>
      <c r="AA68" s="210"/>
      <c r="AB68" s="210"/>
      <c r="AC68" s="210"/>
      <c r="AD68" s="210" t="s">
        <v>206</v>
      </c>
      <c r="AE68" s="210"/>
      <c r="AF68" s="210"/>
      <c r="AG68" s="210" t="s">
        <v>207</v>
      </c>
      <c r="AH68" s="210"/>
      <c r="AI68" s="210"/>
      <c r="AJ68" s="210"/>
      <c r="AK68" s="210" t="s">
        <v>207</v>
      </c>
      <c r="AL68" s="210"/>
      <c r="AM68" s="210"/>
      <c r="AN68" s="210"/>
      <c r="AO68" s="210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</row>
    <row r="69" spans="1:51" ht="13.5" thickBot="1" x14ac:dyDescent="0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</row>
    <row r="70" spans="1:51" x14ac:dyDescent="0.2">
      <c r="A70" s="212" t="s">
        <v>208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 t="s">
        <v>209</v>
      </c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 t="s">
        <v>210</v>
      </c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</row>
    <row r="71" spans="1:51" x14ac:dyDescent="0.2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4" t="s">
        <v>211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</row>
    <row r="72" spans="1:51" x14ac:dyDescent="0.2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</row>
    <row r="73" spans="1:51" x14ac:dyDescent="0.2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5" t="s">
        <v>212</v>
      </c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 x14ac:dyDescent="0.2">
      <c r="A74" s="215" t="s">
        <v>213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5" t="s">
        <v>214</v>
      </c>
      <c r="AC74" s="215"/>
      <c r="AD74" s="215"/>
      <c r="AE74" s="215"/>
      <c r="AF74" s="215"/>
      <c r="AG74" s="214" t="s">
        <v>215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6" t="s">
        <v>216</v>
      </c>
      <c r="AT74" s="216"/>
      <c r="AU74" s="217" t="s">
        <v>217</v>
      </c>
      <c r="AV74" s="217"/>
      <c r="AW74" s="217"/>
      <c r="AX74" s="217"/>
      <c r="AY74" s="217"/>
    </row>
    <row r="75" spans="1:51" x14ac:dyDescent="0.2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</row>
    <row r="76" spans="1:51" x14ac:dyDescent="0.2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</row>
    <row r="77" spans="1:51" x14ac:dyDescent="0.2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5" t="s">
        <v>218</v>
      </c>
      <c r="AC77" s="215"/>
      <c r="AD77" s="215"/>
      <c r="AE77" s="215"/>
      <c r="AF77" s="215"/>
      <c r="AG77" s="214" t="s">
        <v>219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6" t="s">
        <v>216</v>
      </c>
      <c r="AT77" s="216"/>
      <c r="AU77" s="217" t="s">
        <v>217</v>
      </c>
      <c r="AV77" s="217"/>
      <c r="AW77" s="217"/>
      <c r="AX77" s="217"/>
      <c r="AY77" s="217"/>
    </row>
    <row r="78" spans="1:51" x14ac:dyDescent="0.2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</row>
    <row r="79" spans="1:51" ht="13.5" thickBot="1" x14ac:dyDescent="0.25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</row>
    <row r="80" spans="1:51" x14ac:dyDescent="0.2">
      <c r="A80" s="219" t="s">
        <v>220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20" t="s">
        <v>221</v>
      </c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1" t="s">
        <v>222</v>
      </c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</row>
  </sheetData>
  <mergeCells count="462">
    <mergeCell ref="A78:AY78"/>
    <mergeCell ref="A79:AY79"/>
    <mergeCell ref="A80:U80"/>
    <mergeCell ref="V80:AM80"/>
    <mergeCell ref="AN80:AY80"/>
    <mergeCell ref="A75:AY75"/>
    <mergeCell ref="A76:AY76"/>
    <mergeCell ref="A77:P77"/>
    <mergeCell ref="Q77:AA77"/>
    <mergeCell ref="AB77:AF77"/>
    <mergeCell ref="AG77:AR77"/>
    <mergeCell ref="AS77:AT77"/>
    <mergeCell ref="AU77:AY77"/>
    <mergeCell ref="A72:AY72"/>
    <mergeCell ref="A73:P73"/>
    <mergeCell ref="Q73:AA73"/>
    <mergeCell ref="AB73:AY73"/>
    <mergeCell ref="A74:P74"/>
    <mergeCell ref="Q74:AA74"/>
    <mergeCell ref="AB74:AF74"/>
    <mergeCell ref="AG74:AR74"/>
    <mergeCell ref="AS74:AT74"/>
    <mergeCell ref="AU74:AY74"/>
    <mergeCell ref="A69:AY69"/>
    <mergeCell ref="A70:P70"/>
    <mergeCell ref="Q70:AA70"/>
    <mergeCell ref="AB70:AY70"/>
    <mergeCell ref="A71:AF71"/>
    <mergeCell ref="AG71:AY71"/>
    <mergeCell ref="U68:Y68"/>
    <mergeCell ref="Z68:AC68"/>
    <mergeCell ref="AD68:AF68"/>
    <mergeCell ref="AG68:AJ68"/>
    <mergeCell ref="AK68:AO68"/>
    <mergeCell ref="AP68:AY68"/>
    <mergeCell ref="B68:E68"/>
    <mergeCell ref="H68:J68"/>
    <mergeCell ref="K68:L68"/>
    <mergeCell ref="M68:O68"/>
    <mergeCell ref="P68:Q68"/>
    <mergeCell ref="R68:T68"/>
    <mergeCell ref="U67:Y67"/>
    <mergeCell ref="Z67:AC67"/>
    <mergeCell ref="AD67:AF67"/>
    <mergeCell ref="AG67:AJ67"/>
    <mergeCell ref="AK67:AO67"/>
    <mergeCell ref="AP67:AY67"/>
    <mergeCell ref="AD66:AF66"/>
    <mergeCell ref="AG66:AJ66"/>
    <mergeCell ref="AK66:AO66"/>
    <mergeCell ref="AP66:AY66"/>
    <mergeCell ref="B67:E67"/>
    <mergeCell ref="H67:J67"/>
    <mergeCell ref="K67:L67"/>
    <mergeCell ref="M67:O67"/>
    <mergeCell ref="P67:Q67"/>
    <mergeCell ref="R67:T67"/>
    <mergeCell ref="AX64:AY64"/>
    <mergeCell ref="A65:AY65"/>
    <mergeCell ref="B66:E66"/>
    <mergeCell ref="H66:J66"/>
    <mergeCell ref="K66:L66"/>
    <mergeCell ref="M66:O66"/>
    <mergeCell ref="P66:Q66"/>
    <mergeCell ref="R66:T66"/>
    <mergeCell ref="U66:Y66"/>
    <mergeCell ref="Z66:AC66"/>
    <mergeCell ref="A64:AD64"/>
    <mergeCell ref="AE64:AH64"/>
    <mergeCell ref="AI64:AL64"/>
    <mergeCell ref="AM64:AS64"/>
    <mergeCell ref="AT64:AU64"/>
    <mergeCell ref="AV64:AW64"/>
    <mergeCell ref="AV62:AW62"/>
    <mergeCell ref="AX62:AY62"/>
    <mergeCell ref="A63:AD63"/>
    <mergeCell ref="AE63:AH63"/>
    <mergeCell ref="AI63:AL63"/>
    <mergeCell ref="AM63:AS63"/>
    <mergeCell ref="AT63:AU63"/>
    <mergeCell ref="AV63:AW63"/>
    <mergeCell ref="AX63:AY63"/>
    <mergeCell ref="A62:C62"/>
    <mergeCell ref="D62:AD62"/>
    <mergeCell ref="AE62:AH62"/>
    <mergeCell ref="AI62:AL62"/>
    <mergeCell ref="AM62:AS62"/>
    <mergeCell ref="AT62:AU62"/>
    <mergeCell ref="AV60:AW60"/>
    <mergeCell ref="AX60:AY60"/>
    <mergeCell ref="A61:C61"/>
    <mergeCell ref="D61:AD61"/>
    <mergeCell ref="AE61:AH61"/>
    <mergeCell ref="AI61:AL61"/>
    <mergeCell ref="AM61:AS61"/>
    <mergeCell ref="AT61:AU61"/>
    <mergeCell ref="AV61:AW61"/>
    <mergeCell ref="AX61:AY61"/>
    <mergeCell ref="A60:C60"/>
    <mergeCell ref="D60:AD60"/>
    <mergeCell ref="AE60:AH60"/>
    <mergeCell ref="AI60:AL60"/>
    <mergeCell ref="AM60:AS60"/>
    <mergeCell ref="AT60:AU60"/>
    <mergeCell ref="AV58:AW58"/>
    <mergeCell ref="AX58:AY58"/>
    <mergeCell ref="A59:C59"/>
    <mergeCell ref="D59:AD59"/>
    <mergeCell ref="AE59:AH59"/>
    <mergeCell ref="AI59:AL59"/>
    <mergeCell ref="AM59:AS59"/>
    <mergeCell ref="AT59:AU59"/>
    <mergeCell ref="AV59:AW59"/>
    <mergeCell ref="AX59:AY59"/>
    <mergeCell ref="A58:C58"/>
    <mergeCell ref="D58:AD58"/>
    <mergeCell ref="AE58:AH58"/>
    <mergeCell ref="AI58:AL58"/>
    <mergeCell ref="AM58:AS58"/>
    <mergeCell ref="AT58:AU58"/>
    <mergeCell ref="AV56:AW56"/>
    <mergeCell ref="AX56:AY56"/>
    <mergeCell ref="A57:C57"/>
    <mergeCell ref="D57:AD57"/>
    <mergeCell ref="AE57:AH57"/>
    <mergeCell ref="AI57:AL57"/>
    <mergeCell ref="AM57:AS57"/>
    <mergeCell ref="AT57:AU57"/>
    <mergeCell ref="AV57:AW57"/>
    <mergeCell ref="AX57:AY57"/>
    <mergeCell ref="A56:C56"/>
    <mergeCell ref="D56:AD56"/>
    <mergeCell ref="AE56:AH56"/>
    <mergeCell ref="AI56:AL56"/>
    <mergeCell ref="AM56:AS56"/>
    <mergeCell ref="AT56:AU56"/>
    <mergeCell ref="AV54:AW54"/>
    <mergeCell ref="AX54:AY54"/>
    <mergeCell ref="A55:C55"/>
    <mergeCell ref="D55:AD55"/>
    <mergeCell ref="AE55:AH55"/>
    <mergeCell ref="AI55:AL55"/>
    <mergeCell ref="AM55:AS55"/>
    <mergeCell ref="AT55:AU55"/>
    <mergeCell ref="AV55:AW55"/>
    <mergeCell ref="AX55:AY55"/>
    <mergeCell ref="A54:C54"/>
    <mergeCell ref="D54:AD54"/>
    <mergeCell ref="AE54:AH54"/>
    <mergeCell ref="AI54:AL54"/>
    <mergeCell ref="AM54:AS54"/>
    <mergeCell ref="AT54:AU54"/>
    <mergeCell ref="AV52:AW52"/>
    <mergeCell ref="AX52:AY52"/>
    <mergeCell ref="A53:C53"/>
    <mergeCell ref="D53:AD53"/>
    <mergeCell ref="AE53:AH53"/>
    <mergeCell ref="AI53:AL53"/>
    <mergeCell ref="AM53:AS53"/>
    <mergeCell ref="AT53:AU53"/>
    <mergeCell ref="AV53:AW53"/>
    <mergeCell ref="AX53:AY53"/>
    <mergeCell ref="A52:C52"/>
    <mergeCell ref="D52:AD52"/>
    <mergeCell ref="AE52:AH52"/>
    <mergeCell ref="AI52:AL52"/>
    <mergeCell ref="AM52:AS52"/>
    <mergeCell ref="AT52:AU52"/>
    <mergeCell ref="AI50:AL50"/>
    <mergeCell ref="AM50:AS50"/>
    <mergeCell ref="AT50:AU50"/>
    <mergeCell ref="AV50:AW50"/>
    <mergeCell ref="AX50:AY50"/>
    <mergeCell ref="A51:AY51"/>
    <mergeCell ref="AT49:AU49"/>
    <mergeCell ref="AV49:AW49"/>
    <mergeCell ref="AX49:AY49"/>
    <mergeCell ref="A50:C50"/>
    <mergeCell ref="D50:E50"/>
    <mergeCell ref="F50:G50"/>
    <mergeCell ref="H50:M50"/>
    <mergeCell ref="N50:S50"/>
    <mergeCell ref="T50:AD50"/>
    <mergeCell ref="AE50:AH50"/>
    <mergeCell ref="A46:L46"/>
    <mergeCell ref="M46:P46"/>
    <mergeCell ref="Q46:AY46"/>
    <mergeCell ref="A47:AY47"/>
    <mergeCell ref="A48:AY48"/>
    <mergeCell ref="A49:C49"/>
    <mergeCell ref="D49:AD49"/>
    <mergeCell ref="AE49:AH49"/>
    <mergeCell ref="AI49:AL49"/>
    <mergeCell ref="AM49:AS49"/>
    <mergeCell ref="A43:L43"/>
    <mergeCell ref="M43:AY43"/>
    <mergeCell ref="A44:L44"/>
    <mergeCell ref="M44:P44"/>
    <mergeCell ref="Q44:AY44"/>
    <mergeCell ref="A45:L45"/>
    <mergeCell ref="M45:P45"/>
    <mergeCell ref="Q45:AY45"/>
    <mergeCell ref="AX39:AY39"/>
    <mergeCell ref="A40:AY40"/>
    <mergeCell ref="A41:L41"/>
    <mergeCell ref="M41:AY41"/>
    <mergeCell ref="B42:L42"/>
    <mergeCell ref="M42:AY42"/>
    <mergeCell ref="A39:AD39"/>
    <mergeCell ref="AE39:AH39"/>
    <mergeCell ref="AI39:AL39"/>
    <mergeCell ref="AM39:AS39"/>
    <mergeCell ref="AT39:AU39"/>
    <mergeCell ref="AV39:AW39"/>
    <mergeCell ref="AV37:AW37"/>
    <mergeCell ref="AX37:AY37"/>
    <mergeCell ref="A38:C38"/>
    <mergeCell ref="D38:AD38"/>
    <mergeCell ref="AE38:AH38"/>
    <mergeCell ref="AI38:AL38"/>
    <mergeCell ref="AM38:AS38"/>
    <mergeCell ref="AT38:AU38"/>
    <mergeCell ref="AV38:AW38"/>
    <mergeCell ref="AX38:AY38"/>
    <mergeCell ref="A37:C37"/>
    <mergeCell ref="D37:AD37"/>
    <mergeCell ref="AE37:AH37"/>
    <mergeCell ref="AI37:AL37"/>
    <mergeCell ref="AM37:AS37"/>
    <mergeCell ref="AT37:AU37"/>
    <mergeCell ref="AV35:AW35"/>
    <mergeCell ref="AX35:AY35"/>
    <mergeCell ref="A36:C36"/>
    <mergeCell ref="D36:AD36"/>
    <mergeCell ref="AE36:AH36"/>
    <mergeCell ref="AI36:AL36"/>
    <mergeCell ref="AM36:AS36"/>
    <mergeCell ref="AT36:AU36"/>
    <mergeCell ref="AV36:AW36"/>
    <mergeCell ref="AX36:AY36"/>
    <mergeCell ref="A35:C35"/>
    <mergeCell ref="D35:AD35"/>
    <mergeCell ref="AE35:AH35"/>
    <mergeCell ref="AI35:AL35"/>
    <mergeCell ref="AM35:AS35"/>
    <mergeCell ref="AT35:AU35"/>
    <mergeCell ref="AV33:AW33"/>
    <mergeCell ref="AX33:AY33"/>
    <mergeCell ref="A34:C34"/>
    <mergeCell ref="D34:AD34"/>
    <mergeCell ref="AE34:AH34"/>
    <mergeCell ref="AI34:AL34"/>
    <mergeCell ref="AM34:AS34"/>
    <mergeCell ref="AT34:AU34"/>
    <mergeCell ref="AV34:AW34"/>
    <mergeCell ref="AX34:AY34"/>
    <mergeCell ref="A33:C33"/>
    <mergeCell ref="D33:AD33"/>
    <mergeCell ref="AE33:AH33"/>
    <mergeCell ref="AI33:AL33"/>
    <mergeCell ref="AM33:AS33"/>
    <mergeCell ref="AT33:AU33"/>
    <mergeCell ref="AV31:AW31"/>
    <mergeCell ref="AX31:AY31"/>
    <mergeCell ref="A32:C32"/>
    <mergeCell ref="D32:AD32"/>
    <mergeCell ref="AE32:AH32"/>
    <mergeCell ref="AI32:AL32"/>
    <mergeCell ref="AM32:AS32"/>
    <mergeCell ref="AT32:AU32"/>
    <mergeCell ref="AV32:AW32"/>
    <mergeCell ref="AX32:AY32"/>
    <mergeCell ref="A31:C31"/>
    <mergeCell ref="D31:AD31"/>
    <mergeCell ref="AE31:AH31"/>
    <mergeCell ref="AI31:AL31"/>
    <mergeCell ref="AM31:AS31"/>
    <mergeCell ref="AT31:AU31"/>
    <mergeCell ref="AV29:AW29"/>
    <mergeCell ref="AX29:AY29"/>
    <mergeCell ref="A30:C30"/>
    <mergeCell ref="D30:AD30"/>
    <mergeCell ref="AE30:AH30"/>
    <mergeCell ref="AI30:AL30"/>
    <mergeCell ref="AM30:AS30"/>
    <mergeCell ref="AT30:AU30"/>
    <mergeCell ref="AV30:AW30"/>
    <mergeCell ref="AX30:AY30"/>
    <mergeCell ref="A29:C29"/>
    <mergeCell ref="D29:AD29"/>
    <mergeCell ref="AE29:AH29"/>
    <mergeCell ref="AI29:AL29"/>
    <mergeCell ref="AM29:AS29"/>
    <mergeCell ref="AT29:AU29"/>
    <mergeCell ref="AV27:AW27"/>
    <mergeCell ref="AX27:AY27"/>
    <mergeCell ref="A28:C28"/>
    <mergeCell ref="D28:AD28"/>
    <mergeCell ref="AE28:AH28"/>
    <mergeCell ref="AI28:AL28"/>
    <mergeCell ref="AM28:AS28"/>
    <mergeCell ref="AT28:AU28"/>
    <mergeCell ref="AV28:AW28"/>
    <mergeCell ref="AX28:AY28"/>
    <mergeCell ref="A27:C27"/>
    <mergeCell ref="D27:AD27"/>
    <mergeCell ref="AE27:AH27"/>
    <mergeCell ref="AI27:AL27"/>
    <mergeCell ref="AM27:AS27"/>
    <mergeCell ref="AT27:AU27"/>
    <mergeCell ref="AV25:AW25"/>
    <mergeCell ref="AX25:AY25"/>
    <mergeCell ref="A26:C26"/>
    <mergeCell ref="D26:AD26"/>
    <mergeCell ref="AE26:AH26"/>
    <mergeCell ref="AI26:AL26"/>
    <mergeCell ref="AM26:AS26"/>
    <mergeCell ref="AT26:AU26"/>
    <mergeCell ref="AV26:AW26"/>
    <mergeCell ref="AX26:AY26"/>
    <mergeCell ref="A25:C25"/>
    <mergeCell ref="D25:AD25"/>
    <mergeCell ref="AE25:AH25"/>
    <mergeCell ref="AI25:AL25"/>
    <mergeCell ref="AM25:AS25"/>
    <mergeCell ref="AT25:AU25"/>
    <mergeCell ref="AV23:AW23"/>
    <mergeCell ref="AX23:AY23"/>
    <mergeCell ref="A24:C24"/>
    <mergeCell ref="D24:AD24"/>
    <mergeCell ref="AE24:AH24"/>
    <mergeCell ref="AI24:AL24"/>
    <mergeCell ref="AM24:AS24"/>
    <mergeCell ref="AT24:AU24"/>
    <mergeCell ref="AV24:AW24"/>
    <mergeCell ref="AX24:AY24"/>
    <mergeCell ref="A23:C23"/>
    <mergeCell ref="D23:AD23"/>
    <mergeCell ref="AE23:AH23"/>
    <mergeCell ref="AI23:AL23"/>
    <mergeCell ref="AM23:AS23"/>
    <mergeCell ref="AT23:AU23"/>
    <mergeCell ref="AV21:AW21"/>
    <mergeCell ref="AX21:AY21"/>
    <mergeCell ref="A22:C22"/>
    <mergeCell ref="D22:AD22"/>
    <mergeCell ref="AE22:AH22"/>
    <mergeCell ref="AI22:AL22"/>
    <mergeCell ref="AM22:AS22"/>
    <mergeCell ref="AT22:AU22"/>
    <mergeCell ref="AV22:AW22"/>
    <mergeCell ref="AX22:AY22"/>
    <mergeCell ref="A21:C21"/>
    <mergeCell ref="D21:AD21"/>
    <mergeCell ref="AE21:AH21"/>
    <mergeCell ref="AI21:AL21"/>
    <mergeCell ref="AM21:AS21"/>
    <mergeCell ref="AT21:AU21"/>
    <mergeCell ref="AV19:AW19"/>
    <mergeCell ref="AX19:AY19"/>
    <mergeCell ref="A20:C20"/>
    <mergeCell ref="D20:AD20"/>
    <mergeCell ref="AE20:AH20"/>
    <mergeCell ref="AI20:AL20"/>
    <mergeCell ref="AM20:AS20"/>
    <mergeCell ref="AT20:AU20"/>
    <mergeCell ref="AV20:AW20"/>
    <mergeCell ref="AX20:AY20"/>
    <mergeCell ref="A19:C19"/>
    <mergeCell ref="D19:AD19"/>
    <mergeCell ref="AE19:AH19"/>
    <mergeCell ref="AI19:AL19"/>
    <mergeCell ref="AM19:AS19"/>
    <mergeCell ref="AT19:AU19"/>
    <mergeCell ref="AV17:AW17"/>
    <mergeCell ref="AX17:AY17"/>
    <mergeCell ref="A18:C18"/>
    <mergeCell ref="D18:AD18"/>
    <mergeCell ref="AE18:AH18"/>
    <mergeCell ref="AI18:AL18"/>
    <mergeCell ref="AM18:AS18"/>
    <mergeCell ref="AT18:AU18"/>
    <mergeCell ref="AV18:AW18"/>
    <mergeCell ref="AX18:AY18"/>
    <mergeCell ref="A17:C17"/>
    <mergeCell ref="D17:AD17"/>
    <mergeCell ref="AE17:AH17"/>
    <mergeCell ref="AI17:AL17"/>
    <mergeCell ref="AM17:AS17"/>
    <mergeCell ref="AT17:AU17"/>
    <mergeCell ref="AV15:AW15"/>
    <mergeCell ref="AX15:AY15"/>
    <mergeCell ref="A16:C16"/>
    <mergeCell ref="D16:AD16"/>
    <mergeCell ref="AE16:AH16"/>
    <mergeCell ref="AI16:AL16"/>
    <mergeCell ref="AM16:AS16"/>
    <mergeCell ref="AT16:AU16"/>
    <mergeCell ref="AV16:AW16"/>
    <mergeCell ref="AX16:AY16"/>
    <mergeCell ref="A15:C15"/>
    <mergeCell ref="D15:AD15"/>
    <mergeCell ref="AE15:AH15"/>
    <mergeCell ref="AI15:AL15"/>
    <mergeCell ref="AM15:AS15"/>
    <mergeCell ref="AT15:AU15"/>
    <mergeCell ref="AV13:AW13"/>
    <mergeCell ref="AX13:AY13"/>
    <mergeCell ref="A14:C14"/>
    <mergeCell ref="D14:AD14"/>
    <mergeCell ref="AE14:AH14"/>
    <mergeCell ref="AI14:AL14"/>
    <mergeCell ref="AM14:AS14"/>
    <mergeCell ref="AT14:AU14"/>
    <mergeCell ref="AV14:AW14"/>
    <mergeCell ref="AX14:AY14"/>
    <mergeCell ref="A13:C13"/>
    <mergeCell ref="D13:AD13"/>
    <mergeCell ref="AE13:AH13"/>
    <mergeCell ref="AI13:AL13"/>
    <mergeCell ref="AM13:AS13"/>
    <mergeCell ref="AT13:AU13"/>
    <mergeCell ref="AI11:AL11"/>
    <mergeCell ref="AM11:AS11"/>
    <mergeCell ref="AT11:AU11"/>
    <mergeCell ref="AV11:AW11"/>
    <mergeCell ref="AX11:AY11"/>
    <mergeCell ref="A12:AY12"/>
    <mergeCell ref="AT10:AU10"/>
    <mergeCell ref="AV10:AW10"/>
    <mergeCell ref="AX10:AY10"/>
    <mergeCell ref="A11:C11"/>
    <mergeCell ref="D11:E11"/>
    <mergeCell ref="F11:G11"/>
    <mergeCell ref="H11:M11"/>
    <mergeCell ref="N11:S11"/>
    <mergeCell ref="T11:AD11"/>
    <mergeCell ref="AE11:AH11"/>
    <mergeCell ref="A7:L7"/>
    <mergeCell ref="M7:P7"/>
    <mergeCell ref="Q7:AY7"/>
    <mergeCell ref="A8:AY8"/>
    <mergeCell ref="A9:AY9"/>
    <mergeCell ref="A10:C10"/>
    <mergeCell ref="D10:AD10"/>
    <mergeCell ref="AE10:AH10"/>
    <mergeCell ref="AI10:AL10"/>
    <mergeCell ref="AM10:AS10"/>
    <mergeCell ref="A4:L4"/>
    <mergeCell ref="M4:AY4"/>
    <mergeCell ref="A5:L5"/>
    <mergeCell ref="M5:P5"/>
    <mergeCell ref="Q5:AY5"/>
    <mergeCell ref="A6:L6"/>
    <mergeCell ref="M6:P6"/>
    <mergeCell ref="Q6:AY6"/>
    <mergeCell ref="A1:L1"/>
    <mergeCell ref="M1:AY1"/>
    <mergeCell ref="A2:L2"/>
    <mergeCell ref="M2:AY2"/>
    <mergeCell ref="B3:L3"/>
    <mergeCell ref="M3:AY3"/>
  </mergeCells>
  <pageMargins left="0.7" right="0.7" top="0.78740157499999996" bottom="0.78740157499999996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topLeftCell="A28" workbookViewId="0">
      <selection activeCell="A72" sqref="A72:P72"/>
    </sheetView>
  </sheetViews>
  <sheetFormatPr defaultRowHeight="12.75" x14ac:dyDescent="0.2"/>
  <cols>
    <col min="2" max="2" width="1.140625" customWidth="1"/>
    <col min="3" max="3" width="3" customWidth="1"/>
    <col min="6" max="6" width="4.7109375" customWidth="1"/>
    <col min="7" max="7" width="2.5703125" customWidth="1"/>
    <col min="8" max="8" width="3.42578125" customWidth="1"/>
    <col min="9" max="9" width="1.85546875" customWidth="1"/>
    <col min="10" max="10" width="1.140625" customWidth="1"/>
    <col min="11" max="11" width="0.7109375" customWidth="1"/>
    <col min="12" max="12" width="0.28515625" customWidth="1"/>
    <col min="13" max="13" width="3.7109375" customWidth="1"/>
    <col min="14" max="14" width="4.85546875" customWidth="1"/>
    <col min="15" max="30" width="9.140625" hidden="1" customWidth="1"/>
    <col min="31" max="31" width="7.85546875" hidden="1" customWidth="1"/>
    <col min="32" max="32" width="9.140625" hidden="1" customWidth="1"/>
    <col min="36" max="36" width="7.5703125" customWidth="1"/>
    <col min="37" max="37" width="9.140625" hidden="1" customWidth="1"/>
    <col min="39" max="39" width="1.42578125" customWidth="1"/>
    <col min="42" max="42" width="3.42578125" customWidth="1"/>
    <col min="43" max="45" width="9.140625" hidden="1" customWidth="1"/>
  </cols>
  <sheetData>
    <row r="1" spans="1:51" ht="13.5" thickBot="1" x14ac:dyDescent="0.25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 t="s">
        <v>223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20.25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 t="s">
        <v>224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</row>
    <row r="3" spans="1:51" x14ac:dyDescent="0.2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 t="s">
        <v>92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</row>
    <row r="4" spans="1:5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 t="s">
        <v>93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</row>
    <row r="5" spans="1:5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 t="s">
        <v>94</v>
      </c>
      <c r="N5" s="166"/>
      <c r="O5" s="166"/>
      <c r="P5" s="166"/>
      <c r="Q5" s="167" t="s">
        <v>95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</row>
    <row r="6" spans="1:5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 t="s">
        <v>96</v>
      </c>
      <c r="N6" s="165"/>
      <c r="O6" s="165"/>
      <c r="P6" s="165"/>
      <c r="Q6" s="167" t="s">
        <v>97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</row>
    <row r="7" spans="1:51" ht="21" thickBot="1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 t="s">
        <v>98</v>
      </c>
      <c r="N7" s="169"/>
      <c r="O7" s="169"/>
      <c r="P7" s="169"/>
      <c r="Q7" s="170" t="s">
        <v>99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</row>
    <row r="8" spans="1:51" x14ac:dyDescent="0.2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16.5" thickBot="1" x14ac:dyDescent="0.25">
      <c r="A9" s="172" t="s">
        <v>100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</row>
    <row r="10" spans="1:51" x14ac:dyDescent="0.2">
      <c r="A10" s="173" t="s">
        <v>101</v>
      </c>
      <c r="B10" s="173"/>
      <c r="C10" s="173"/>
      <c r="D10" s="173" t="s">
        <v>102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4" t="s">
        <v>23</v>
      </c>
      <c r="AF10" s="174"/>
      <c r="AG10" s="174"/>
      <c r="AH10" s="174"/>
      <c r="AI10" s="174" t="s">
        <v>103</v>
      </c>
      <c r="AJ10" s="174"/>
      <c r="AK10" s="174"/>
      <c r="AL10" s="174"/>
      <c r="AM10" s="174" t="s">
        <v>104</v>
      </c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51" x14ac:dyDescent="0.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 t="s">
        <v>105</v>
      </c>
      <c r="AF11" s="176"/>
      <c r="AG11" s="176"/>
      <c r="AH11" s="176"/>
      <c r="AI11" s="176" t="s">
        <v>106</v>
      </c>
      <c r="AJ11" s="176"/>
      <c r="AK11" s="176"/>
      <c r="AL11" s="176"/>
      <c r="AM11" s="176" t="s">
        <v>107</v>
      </c>
      <c r="AN11" s="176"/>
      <c r="AO11" s="176"/>
      <c r="AP11" s="176"/>
      <c r="AQ11" s="176"/>
      <c r="AR11" s="176"/>
      <c r="AS11" s="176"/>
      <c r="AT11" s="176" t="s">
        <v>108</v>
      </c>
      <c r="AU11" s="176"/>
      <c r="AV11" s="176" t="s">
        <v>109</v>
      </c>
      <c r="AW11" s="176"/>
      <c r="AX11" s="176" t="s">
        <v>110</v>
      </c>
      <c r="AY11" s="176"/>
    </row>
    <row r="12" spans="1:51" x14ac:dyDescent="0.2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x14ac:dyDescent="0.2">
      <c r="A13" s="178" t="s">
        <v>111</v>
      </c>
      <c r="B13" s="178"/>
      <c r="C13" s="178"/>
      <c r="D13" s="179" t="s">
        <v>112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0">
        <v>523000</v>
      </c>
      <c r="AF13" s="180"/>
      <c r="AG13" s="180"/>
      <c r="AH13" s="180"/>
      <c r="AI13" s="180">
        <v>670742</v>
      </c>
      <c r="AJ13" s="180"/>
      <c r="AK13" s="180"/>
      <c r="AL13" s="180"/>
      <c r="AM13" s="180">
        <v>683295.13</v>
      </c>
      <c r="AN13" s="180"/>
      <c r="AO13" s="180"/>
      <c r="AP13" s="180"/>
      <c r="AQ13" s="180"/>
      <c r="AR13" s="180"/>
      <c r="AS13" s="180"/>
      <c r="AT13" s="181">
        <v>130.63999999999999</v>
      </c>
      <c r="AU13" s="181"/>
      <c r="AV13" s="181">
        <v>101.87</v>
      </c>
      <c r="AW13" s="181"/>
      <c r="AX13" s="182">
        <v>-12553.13</v>
      </c>
      <c r="AY13" s="182"/>
    </row>
    <row r="14" spans="1:51" x14ac:dyDescent="0.2">
      <c r="A14" s="183" t="s">
        <v>113</v>
      </c>
      <c r="B14" s="183"/>
      <c r="C14" s="183"/>
      <c r="D14" s="184" t="s">
        <v>114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5">
        <v>1000000</v>
      </c>
      <c r="AF14" s="185"/>
      <c r="AG14" s="185"/>
      <c r="AH14" s="185"/>
      <c r="AI14" s="185">
        <v>1103000</v>
      </c>
      <c r="AJ14" s="185"/>
      <c r="AK14" s="185"/>
      <c r="AL14" s="185"/>
      <c r="AM14" s="185">
        <v>1102730.5900000001</v>
      </c>
      <c r="AN14" s="185"/>
      <c r="AO14" s="185"/>
      <c r="AP14" s="185"/>
      <c r="AQ14" s="185"/>
      <c r="AR14" s="185"/>
      <c r="AS14" s="185"/>
      <c r="AT14" s="186">
        <v>110.27</v>
      </c>
      <c r="AU14" s="186"/>
      <c r="AV14" s="186">
        <v>99.97</v>
      </c>
      <c r="AW14" s="186"/>
      <c r="AX14" s="186">
        <v>269.41000000000003</v>
      </c>
      <c r="AY14" s="186"/>
    </row>
    <row r="15" spans="1:51" x14ac:dyDescent="0.2">
      <c r="A15" s="183" t="s">
        <v>115</v>
      </c>
      <c r="B15" s="183"/>
      <c r="C15" s="183"/>
      <c r="D15" s="184" t="s">
        <v>116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5">
        <v>250000</v>
      </c>
      <c r="AF15" s="185"/>
      <c r="AG15" s="185"/>
      <c r="AH15" s="185"/>
      <c r="AI15" s="185">
        <v>257000</v>
      </c>
      <c r="AJ15" s="185"/>
      <c r="AK15" s="185"/>
      <c r="AL15" s="185"/>
      <c r="AM15" s="185">
        <v>256442.62</v>
      </c>
      <c r="AN15" s="185"/>
      <c r="AO15" s="185"/>
      <c r="AP15" s="185"/>
      <c r="AQ15" s="185"/>
      <c r="AR15" s="185"/>
      <c r="AS15" s="185"/>
      <c r="AT15" s="186">
        <v>102.57</v>
      </c>
      <c r="AU15" s="186"/>
      <c r="AV15" s="186">
        <v>99.78</v>
      </c>
      <c r="AW15" s="186"/>
      <c r="AX15" s="186">
        <v>557.38</v>
      </c>
      <c r="AY15" s="186"/>
    </row>
    <row r="16" spans="1:51" ht="13.5" thickBot="1" x14ac:dyDescent="0.25">
      <c r="A16" s="188" t="s">
        <v>117</v>
      </c>
      <c r="B16" s="188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90">
        <v>1773000</v>
      </c>
      <c r="AF16" s="190"/>
      <c r="AG16" s="190"/>
      <c r="AH16" s="190"/>
      <c r="AI16" s="190">
        <v>2030742</v>
      </c>
      <c r="AJ16" s="190"/>
      <c r="AK16" s="190"/>
      <c r="AL16" s="190"/>
      <c r="AM16" s="190">
        <v>2042468.34</v>
      </c>
      <c r="AN16" s="190"/>
      <c r="AO16" s="190"/>
      <c r="AP16" s="190"/>
      <c r="AQ16" s="190"/>
      <c r="AR16" s="190"/>
      <c r="AS16" s="190"/>
      <c r="AT16" s="191">
        <v>115.19</v>
      </c>
      <c r="AU16" s="191"/>
      <c r="AV16" s="191">
        <v>100.57</v>
      </c>
      <c r="AW16" s="191"/>
      <c r="AX16" s="192">
        <v>-11726.34</v>
      </c>
      <c r="AY16" s="192"/>
    </row>
    <row r="17" spans="1:51" x14ac:dyDescent="0.2">
      <c r="A17" s="193" t="s">
        <v>118</v>
      </c>
      <c r="B17" s="193"/>
      <c r="C17" s="193"/>
      <c r="D17" s="194" t="s">
        <v>119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5">
        <v>626000</v>
      </c>
      <c r="AF17" s="195"/>
      <c r="AG17" s="195"/>
      <c r="AH17" s="195"/>
      <c r="AI17" s="195">
        <v>365821</v>
      </c>
      <c r="AJ17" s="195"/>
      <c r="AK17" s="195"/>
      <c r="AL17" s="195"/>
      <c r="AM17" s="195">
        <v>365131.53</v>
      </c>
      <c r="AN17" s="195"/>
      <c r="AO17" s="195"/>
      <c r="AP17" s="195"/>
      <c r="AQ17" s="195"/>
      <c r="AR17" s="195"/>
      <c r="AS17" s="195"/>
      <c r="AT17" s="196">
        <v>58.32</v>
      </c>
      <c r="AU17" s="196"/>
      <c r="AV17" s="196">
        <v>99.81</v>
      </c>
      <c r="AW17" s="196"/>
      <c r="AX17" s="196">
        <v>689.47</v>
      </c>
      <c r="AY17" s="196"/>
    </row>
    <row r="18" spans="1:51" x14ac:dyDescent="0.2">
      <c r="A18" s="183" t="s">
        <v>120</v>
      </c>
      <c r="B18" s="183"/>
      <c r="C18" s="183"/>
      <c r="D18" s="184" t="s">
        <v>121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5">
        <v>50000</v>
      </c>
      <c r="AF18" s="185"/>
      <c r="AG18" s="185"/>
      <c r="AH18" s="185"/>
      <c r="AI18" s="185">
        <v>25000</v>
      </c>
      <c r="AJ18" s="185"/>
      <c r="AK18" s="185"/>
      <c r="AL18" s="185"/>
      <c r="AM18" s="185">
        <v>23117</v>
      </c>
      <c r="AN18" s="185"/>
      <c r="AO18" s="185"/>
      <c r="AP18" s="185"/>
      <c r="AQ18" s="185"/>
      <c r="AR18" s="185"/>
      <c r="AS18" s="185"/>
      <c r="AT18" s="186">
        <v>46.23</v>
      </c>
      <c r="AU18" s="186"/>
      <c r="AV18" s="186">
        <v>92.46</v>
      </c>
      <c r="AW18" s="186"/>
      <c r="AX18" s="186">
        <v>1883</v>
      </c>
      <c r="AY18" s="186"/>
    </row>
    <row r="19" spans="1:51" x14ac:dyDescent="0.2">
      <c r="A19" s="183" t="s">
        <v>122</v>
      </c>
      <c r="B19" s="183"/>
      <c r="C19" s="183"/>
      <c r="D19" s="184" t="s">
        <v>123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5">
        <v>35000</v>
      </c>
      <c r="AF19" s="185"/>
      <c r="AG19" s="185"/>
      <c r="AH19" s="185"/>
      <c r="AI19" s="185">
        <v>36610</v>
      </c>
      <c r="AJ19" s="185"/>
      <c r="AK19" s="185"/>
      <c r="AL19" s="185"/>
      <c r="AM19" s="185">
        <v>36557.64</v>
      </c>
      <c r="AN19" s="185"/>
      <c r="AO19" s="185"/>
      <c r="AP19" s="185"/>
      <c r="AQ19" s="185"/>
      <c r="AR19" s="185"/>
      <c r="AS19" s="185"/>
      <c r="AT19" s="186">
        <v>104.45</v>
      </c>
      <c r="AU19" s="186"/>
      <c r="AV19" s="186">
        <v>99.85</v>
      </c>
      <c r="AW19" s="186"/>
      <c r="AX19" s="186">
        <v>52.36</v>
      </c>
      <c r="AY19" s="186"/>
    </row>
    <row r="20" spans="1:51" x14ac:dyDescent="0.2">
      <c r="A20" s="183" t="s">
        <v>124</v>
      </c>
      <c r="B20" s="183"/>
      <c r="C20" s="183"/>
      <c r="D20" s="184" t="s">
        <v>125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5">
        <v>3428766</v>
      </c>
      <c r="AF20" s="185"/>
      <c r="AG20" s="185"/>
      <c r="AH20" s="185"/>
      <c r="AI20" s="185">
        <v>4220306</v>
      </c>
      <c r="AJ20" s="185"/>
      <c r="AK20" s="185"/>
      <c r="AL20" s="185"/>
      <c r="AM20" s="185">
        <v>4190673.71</v>
      </c>
      <c r="AN20" s="185"/>
      <c r="AO20" s="185"/>
      <c r="AP20" s="185"/>
      <c r="AQ20" s="185"/>
      <c r="AR20" s="185"/>
      <c r="AS20" s="185"/>
      <c r="AT20" s="186">
        <v>122.22</v>
      </c>
      <c r="AU20" s="186"/>
      <c r="AV20" s="186">
        <v>99.29</v>
      </c>
      <c r="AW20" s="186"/>
      <c r="AX20" s="186">
        <v>29632.29</v>
      </c>
      <c r="AY20" s="186"/>
    </row>
    <row r="21" spans="1:51" ht="13.5" thickBot="1" x14ac:dyDescent="0.25">
      <c r="A21" s="188" t="s">
        <v>126</v>
      </c>
      <c r="B21" s="188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>
        <v>4139766</v>
      </c>
      <c r="AF21" s="190"/>
      <c r="AG21" s="190"/>
      <c r="AH21" s="190"/>
      <c r="AI21" s="190">
        <v>4647737</v>
      </c>
      <c r="AJ21" s="190"/>
      <c r="AK21" s="190"/>
      <c r="AL21" s="190"/>
      <c r="AM21" s="190">
        <v>4615479.88</v>
      </c>
      <c r="AN21" s="190"/>
      <c r="AO21" s="190"/>
      <c r="AP21" s="190"/>
      <c r="AQ21" s="190"/>
      <c r="AR21" s="190"/>
      <c r="AS21" s="190"/>
      <c r="AT21" s="191">
        <v>111.49</v>
      </c>
      <c r="AU21" s="191"/>
      <c r="AV21" s="191">
        <v>99.3</v>
      </c>
      <c r="AW21" s="191"/>
      <c r="AX21" s="191">
        <v>32257.119999999999</v>
      </c>
      <c r="AY21" s="191"/>
    </row>
    <row r="22" spans="1:51" x14ac:dyDescent="0.2">
      <c r="A22" s="193" t="s">
        <v>127</v>
      </c>
      <c r="B22" s="193"/>
      <c r="C22" s="193"/>
      <c r="D22" s="194" t="s">
        <v>128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5">
        <v>6278581</v>
      </c>
      <c r="AF22" s="195"/>
      <c r="AG22" s="195"/>
      <c r="AH22" s="195"/>
      <c r="AI22" s="195">
        <v>6506641</v>
      </c>
      <c r="AJ22" s="195"/>
      <c r="AK22" s="195"/>
      <c r="AL22" s="195"/>
      <c r="AM22" s="195">
        <v>6253765</v>
      </c>
      <c r="AN22" s="195"/>
      <c r="AO22" s="195"/>
      <c r="AP22" s="195"/>
      <c r="AQ22" s="195"/>
      <c r="AR22" s="195"/>
      <c r="AS22" s="195"/>
      <c r="AT22" s="196">
        <v>99.6</v>
      </c>
      <c r="AU22" s="196"/>
      <c r="AV22" s="196">
        <v>96.11</v>
      </c>
      <c r="AW22" s="196"/>
      <c r="AX22" s="196">
        <v>252876</v>
      </c>
      <c r="AY22" s="196"/>
    </row>
    <row r="23" spans="1:51" x14ac:dyDescent="0.2">
      <c r="A23" s="183" t="s">
        <v>129</v>
      </c>
      <c r="B23" s="183"/>
      <c r="C23" s="183"/>
      <c r="D23" s="184" t="s">
        <v>130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5">
        <v>2423428</v>
      </c>
      <c r="AF23" s="185"/>
      <c r="AG23" s="185"/>
      <c r="AH23" s="185"/>
      <c r="AI23" s="185">
        <v>2487368</v>
      </c>
      <c r="AJ23" s="185"/>
      <c r="AK23" s="185"/>
      <c r="AL23" s="185"/>
      <c r="AM23" s="185">
        <v>1925360.36</v>
      </c>
      <c r="AN23" s="185"/>
      <c r="AO23" s="185"/>
      <c r="AP23" s="185"/>
      <c r="AQ23" s="185"/>
      <c r="AR23" s="185"/>
      <c r="AS23" s="185"/>
      <c r="AT23" s="186">
        <v>79.44</v>
      </c>
      <c r="AU23" s="186"/>
      <c r="AV23" s="186">
        <v>77.400000000000006</v>
      </c>
      <c r="AW23" s="186"/>
      <c r="AX23" s="186">
        <v>562007.64</v>
      </c>
      <c r="AY23" s="186"/>
    </row>
    <row r="24" spans="1:51" x14ac:dyDescent="0.2">
      <c r="A24" s="183" t="s">
        <v>131</v>
      </c>
      <c r="B24" s="183"/>
      <c r="C24" s="183"/>
      <c r="D24" s="184" t="s">
        <v>132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5">
        <v>0</v>
      </c>
      <c r="AF24" s="185"/>
      <c r="AG24" s="185"/>
      <c r="AH24" s="185"/>
      <c r="AI24" s="185">
        <v>19000</v>
      </c>
      <c r="AJ24" s="185"/>
      <c r="AK24" s="185"/>
      <c r="AL24" s="185"/>
      <c r="AM24" s="185">
        <v>18470</v>
      </c>
      <c r="AN24" s="185"/>
      <c r="AO24" s="185"/>
      <c r="AP24" s="185"/>
      <c r="AQ24" s="185"/>
      <c r="AR24" s="185"/>
      <c r="AS24" s="185"/>
      <c r="AT24" s="186">
        <v>0</v>
      </c>
      <c r="AU24" s="186"/>
      <c r="AV24" s="186">
        <v>97.21</v>
      </c>
      <c r="AW24" s="186"/>
      <c r="AX24" s="186">
        <v>530</v>
      </c>
      <c r="AY24" s="186"/>
    </row>
    <row r="25" spans="1:51" x14ac:dyDescent="0.2">
      <c r="A25" s="183" t="s">
        <v>133</v>
      </c>
      <c r="B25" s="183"/>
      <c r="C25" s="183"/>
      <c r="D25" s="184" t="s">
        <v>134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5">
        <v>105830</v>
      </c>
      <c r="AF25" s="185"/>
      <c r="AG25" s="185"/>
      <c r="AH25" s="185"/>
      <c r="AI25" s="185">
        <v>86830</v>
      </c>
      <c r="AJ25" s="185"/>
      <c r="AK25" s="185"/>
      <c r="AL25" s="185"/>
      <c r="AM25" s="185">
        <v>83501.05</v>
      </c>
      <c r="AN25" s="185"/>
      <c r="AO25" s="185"/>
      <c r="AP25" s="185"/>
      <c r="AQ25" s="185"/>
      <c r="AR25" s="185"/>
      <c r="AS25" s="185"/>
      <c r="AT25" s="186">
        <v>78.900000000000006</v>
      </c>
      <c r="AU25" s="186"/>
      <c r="AV25" s="186">
        <v>96.16</v>
      </c>
      <c r="AW25" s="186"/>
      <c r="AX25" s="186">
        <v>3328.95</v>
      </c>
      <c r="AY25" s="186"/>
    </row>
    <row r="26" spans="1:51" x14ac:dyDescent="0.2">
      <c r="A26" s="183" t="s">
        <v>135</v>
      </c>
      <c r="B26" s="183"/>
      <c r="C26" s="183"/>
      <c r="D26" s="184" t="s">
        <v>136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5">
        <v>280000</v>
      </c>
      <c r="AF26" s="185"/>
      <c r="AG26" s="185"/>
      <c r="AH26" s="185"/>
      <c r="AI26" s="185">
        <v>280000</v>
      </c>
      <c r="AJ26" s="185"/>
      <c r="AK26" s="185"/>
      <c r="AL26" s="185"/>
      <c r="AM26" s="185">
        <v>266462</v>
      </c>
      <c r="AN26" s="185"/>
      <c r="AO26" s="185"/>
      <c r="AP26" s="185"/>
      <c r="AQ26" s="185"/>
      <c r="AR26" s="185"/>
      <c r="AS26" s="185"/>
      <c r="AT26" s="186">
        <v>95.16</v>
      </c>
      <c r="AU26" s="186"/>
      <c r="AV26" s="186">
        <v>95.16</v>
      </c>
      <c r="AW26" s="186"/>
      <c r="AX26" s="186">
        <v>13538</v>
      </c>
      <c r="AY26" s="186"/>
    </row>
    <row r="27" spans="1:51" ht="13.5" thickBot="1" x14ac:dyDescent="0.25">
      <c r="A27" s="188" t="s">
        <v>137</v>
      </c>
      <c r="B27" s="188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>
        <v>9087839</v>
      </c>
      <c r="AF27" s="190"/>
      <c r="AG27" s="190"/>
      <c r="AH27" s="190"/>
      <c r="AI27" s="190">
        <v>9379839</v>
      </c>
      <c r="AJ27" s="190"/>
      <c r="AK27" s="190"/>
      <c r="AL27" s="190"/>
      <c r="AM27" s="190">
        <v>8547558.4100000001</v>
      </c>
      <c r="AN27" s="190"/>
      <c r="AO27" s="190"/>
      <c r="AP27" s="190"/>
      <c r="AQ27" s="190"/>
      <c r="AR27" s="190"/>
      <c r="AS27" s="190"/>
      <c r="AT27" s="191">
        <v>94.05</v>
      </c>
      <c r="AU27" s="191"/>
      <c r="AV27" s="191">
        <v>91.12</v>
      </c>
      <c r="AW27" s="191"/>
      <c r="AX27" s="191">
        <v>832280.59</v>
      </c>
      <c r="AY27" s="191"/>
    </row>
    <row r="28" spans="1:51" x14ac:dyDescent="0.2">
      <c r="A28" s="193" t="s">
        <v>138</v>
      </c>
      <c r="B28" s="193"/>
      <c r="C28" s="193"/>
      <c r="D28" s="194" t="s">
        <v>139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5">
        <v>0</v>
      </c>
      <c r="AF28" s="195"/>
      <c r="AG28" s="195"/>
      <c r="AH28" s="195"/>
      <c r="AI28" s="195">
        <v>0</v>
      </c>
      <c r="AJ28" s="195"/>
      <c r="AK28" s="195"/>
      <c r="AL28" s="195"/>
      <c r="AM28" s="195">
        <v>127.05</v>
      </c>
      <c r="AN28" s="195"/>
      <c r="AO28" s="195"/>
      <c r="AP28" s="195"/>
      <c r="AQ28" s="195"/>
      <c r="AR28" s="195"/>
      <c r="AS28" s="195"/>
      <c r="AT28" s="196">
        <v>0</v>
      </c>
      <c r="AU28" s="196"/>
      <c r="AV28" s="196">
        <v>0</v>
      </c>
      <c r="AW28" s="196"/>
      <c r="AX28" s="197">
        <v>-127.05</v>
      </c>
      <c r="AY28" s="197"/>
    </row>
    <row r="29" spans="1:51" x14ac:dyDescent="0.2">
      <c r="A29" s="183" t="s">
        <v>140</v>
      </c>
      <c r="B29" s="183"/>
      <c r="C29" s="183"/>
      <c r="D29" s="184" t="s">
        <v>141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5">
        <v>131456</v>
      </c>
      <c r="AF29" s="185"/>
      <c r="AG29" s="185"/>
      <c r="AH29" s="185"/>
      <c r="AI29" s="185">
        <v>121456</v>
      </c>
      <c r="AJ29" s="185"/>
      <c r="AK29" s="185"/>
      <c r="AL29" s="185"/>
      <c r="AM29" s="185">
        <v>158967.72</v>
      </c>
      <c r="AN29" s="185"/>
      <c r="AO29" s="185"/>
      <c r="AP29" s="185"/>
      <c r="AQ29" s="185"/>
      <c r="AR29" s="185"/>
      <c r="AS29" s="185"/>
      <c r="AT29" s="186">
        <v>120.92</v>
      </c>
      <c r="AU29" s="186"/>
      <c r="AV29" s="186">
        <v>130.88</v>
      </c>
      <c r="AW29" s="186"/>
      <c r="AX29" s="187">
        <v>-37511.72</v>
      </c>
      <c r="AY29" s="187"/>
    </row>
    <row r="30" spans="1:51" ht="13.5" thickBot="1" x14ac:dyDescent="0.25">
      <c r="A30" s="188" t="s">
        <v>142</v>
      </c>
      <c r="B30" s="188"/>
      <c r="C30" s="188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90">
        <v>131456</v>
      </c>
      <c r="AF30" s="190"/>
      <c r="AG30" s="190"/>
      <c r="AH30" s="190"/>
      <c r="AI30" s="190">
        <v>121456</v>
      </c>
      <c r="AJ30" s="190"/>
      <c r="AK30" s="190"/>
      <c r="AL30" s="190"/>
      <c r="AM30" s="190">
        <v>159094.76999999999</v>
      </c>
      <c r="AN30" s="190"/>
      <c r="AO30" s="190"/>
      <c r="AP30" s="190"/>
      <c r="AQ30" s="190"/>
      <c r="AR30" s="190"/>
      <c r="AS30" s="190"/>
      <c r="AT30" s="191">
        <v>121.02</v>
      </c>
      <c r="AU30" s="191"/>
      <c r="AV30" s="191">
        <v>130.97999999999999</v>
      </c>
      <c r="AW30" s="191"/>
      <c r="AX30" s="192">
        <v>-37638.769999999997</v>
      </c>
      <c r="AY30" s="192"/>
    </row>
    <row r="31" spans="1:51" x14ac:dyDescent="0.2">
      <c r="A31" s="193" t="s">
        <v>143</v>
      </c>
      <c r="B31" s="193"/>
      <c r="C31" s="193"/>
      <c r="D31" s="194" t="s">
        <v>144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5">
        <v>261948</v>
      </c>
      <c r="AF31" s="195"/>
      <c r="AG31" s="195"/>
      <c r="AH31" s="195"/>
      <c r="AI31" s="195">
        <v>261948</v>
      </c>
      <c r="AJ31" s="195"/>
      <c r="AK31" s="195"/>
      <c r="AL31" s="195"/>
      <c r="AM31" s="195">
        <v>261944</v>
      </c>
      <c r="AN31" s="195"/>
      <c r="AO31" s="195"/>
      <c r="AP31" s="195"/>
      <c r="AQ31" s="195"/>
      <c r="AR31" s="195"/>
      <c r="AS31" s="195"/>
      <c r="AT31" s="196">
        <v>99.99</v>
      </c>
      <c r="AU31" s="196"/>
      <c r="AV31" s="196">
        <v>99.99</v>
      </c>
      <c r="AW31" s="196"/>
      <c r="AX31" s="196">
        <v>4</v>
      </c>
      <c r="AY31" s="196"/>
    </row>
    <row r="32" spans="1:51" x14ac:dyDescent="0.2">
      <c r="A32" s="183" t="s">
        <v>145</v>
      </c>
      <c r="B32" s="183"/>
      <c r="C32" s="183"/>
      <c r="D32" s="184" t="s">
        <v>146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5">
        <v>311600</v>
      </c>
      <c r="AF32" s="185"/>
      <c r="AG32" s="185"/>
      <c r="AH32" s="185"/>
      <c r="AI32" s="185">
        <v>447427</v>
      </c>
      <c r="AJ32" s="185"/>
      <c r="AK32" s="185"/>
      <c r="AL32" s="185"/>
      <c r="AM32" s="185">
        <v>443082.13</v>
      </c>
      <c r="AN32" s="185"/>
      <c r="AO32" s="185"/>
      <c r="AP32" s="185"/>
      <c r="AQ32" s="185"/>
      <c r="AR32" s="185"/>
      <c r="AS32" s="185"/>
      <c r="AT32" s="186">
        <v>142.19</v>
      </c>
      <c r="AU32" s="186"/>
      <c r="AV32" s="186">
        <v>99.02</v>
      </c>
      <c r="AW32" s="186"/>
      <c r="AX32" s="186">
        <v>4344.87</v>
      </c>
      <c r="AY32" s="186"/>
    </row>
    <row r="33" spans="1:51" ht="13.5" thickBot="1" x14ac:dyDescent="0.25">
      <c r="A33" s="188" t="s">
        <v>147</v>
      </c>
      <c r="B33" s="188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90">
        <v>573548</v>
      </c>
      <c r="AF33" s="190"/>
      <c r="AG33" s="190"/>
      <c r="AH33" s="190"/>
      <c r="AI33" s="190">
        <v>709375</v>
      </c>
      <c r="AJ33" s="190"/>
      <c r="AK33" s="190"/>
      <c r="AL33" s="190"/>
      <c r="AM33" s="190">
        <v>705026.13</v>
      </c>
      <c r="AN33" s="190"/>
      <c r="AO33" s="190"/>
      <c r="AP33" s="190"/>
      <c r="AQ33" s="190"/>
      <c r="AR33" s="190"/>
      <c r="AS33" s="190"/>
      <c r="AT33" s="191">
        <v>122.92</v>
      </c>
      <c r="AU33" s="191"/>
      <c r="AV33" s="191">
        <v>99.38</v>
      </c>
      <c r="AW33" s="191"/>
      <c r="AX33" s="191">
        <v>4348.87</v>
      </c>
      <c r="AY33" s="191"/>
    </row>
    <row r="34" spans="1:51" x14ac:dyDescent="0.2">
      <c r="A34" s="193" t="s">
        <v>148</v>
      </c>
      <c r="B34" s="193"/>
      <c r="C34" s="193"/>
      <c r="D34" s="194" t="s">
        <v>149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>
        <v>23500</v>
      </c>
      <c r="AF34" s="195"/>
      <c r="AG34" s="195"/>
      <c r="AH34" s="195"/>
      <c r="AI34" s="195">
        <v>24500</v>
      </c>
      <c r="AJ34" s="195"/>
      <c r="AK34" s="195"/>
      <c r="AL34" s="195"/>
      <c r="AM34" s="195">
        <v>18549.61</v>
      </c>
      <c r="AN34" s="195"/>
      <c r="AO34" s="195"/>
      <c r="AP34" s="195"/>
      <c r="AQ34" s="195"/>
      <c r="AR34" s="195"/>
      <c r="AS34" s="195"/>
      <c r="AT34" s="196">
        <v>78.930000000000007</v>
      </c>
      <c r="AU34" s="196"/>
      <c r="AV34" s="196">
        <v>75.709999999999994</v>
      </c>
      <c r="AW34" s="196"/>
      <c r="AX34" s="196">
        <v>5950.39</v>
      </c>
      <c r="AY34" s="196"/>
    </row>
    <row r="35" spans="1:51" x14ac:dyDescent="0.2">
      <c r="A35" s="183" t="s">
        <v>150</v>
      </c>
      <c r="B35" s="183"/>
      <c r="C35" s="183"/>
      <c r="D35" s="184" t="s">
        <v>151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5">
        <v>0</v>
      </c>
      <c r="AF35" s="185"/>
      <c r="AG35" s="185"/>
      <c r="AH35" s="185"/>
      <c r="AI35" s="185">
        <v>0</v>
      </c>
      <c r="AJ35" s="185"/>
      <c r="AK35" s="185"/>
      <c r="AL35" s="185"/>
      <c r="AM35" s="185">
        <v>19.61</v>
      </c>
      <c r="AN35" s="185"/>
      <c r="AO35" s="185"/>
      <c r="AP35" s="185"/>
      <c r="AQ35" s="185"/>
      <c r="AR35" s="185"/>
      <c r="AS35" s="185"/>
      <c r="AT35" s="186">
        <v>0</v>
      </c>
      <c r="AU35" s="186"/>
      <c r="AV35" s="186">
        <v>0</v>
      </c>
      <c r="AW35" s="186"/>
      <c r="AX35" s="187">
        <v>-19.61</v>
      </c>
      <c r="AY35" s="187"/>
    </row>
    <row r="36" spans="1:51" ht="13.5" thickBot="1" x14ac:dyDescent="0.25">
      <c r="A36" s="188" t="s">
        <v>152</v>
      </c>
      <c r="B36" s="188"/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90">
        <v>23500</v>
      </c>
      <c r="AF36" s="190"/>
      <c r="AG36" s="190"/>
      <c r="AH36" s="190"/>
      <c r="AI36" s="190">
        <v>24500</v>
      </c>
      <c r="AJ36" s="190"/>
      <c r="AK36" s="190"/>
      <c r="AL36" s="190"/>
      <c r="AM36" s="190">
        <v>18569.57</v>
      </c>
      <c r="AN36" s="190"/>
      <c r="AO36" s="190"/>
      <c r="AP36" s="190"/>
      <c r="AQ36" s="190"/>
      <c r="AR36" s="190"/>
      <c r="AS36" s="190"/>
      <c r="AT36" s="191">
        <v>79.010000000000005</v>
      </c>
      <c r="AU36" s="191"/>
      <c r="AV36" s="191">
        <v>75.790000000000006</v>
      </c>
      <c r="AW36" s="191"/>
      <c r="AX36" s="191">
        <v>5930.43</v>
      </c>
      <c r="AY36" s="191"/>
    </row>
    <row r="37" spans="1:51" ht="13.5" thickBot="1" x14ac:dyDescent="0.25">
      <c r="A37" s="198" t="s">
        <v>156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9">
        <v>15729109</v>
      </c>
      <c r="AF37" s="199"/>
      <c r="AG37" s="199"/>
      <c r="AH37" s="199"/>
      <c r="AI37" s="199">
        <v>16913649</v>
      </c>
      <c r="AJ37" s="199"/>
      <c r="AK37" s="199"/>
      <c r="AL37" s="199"/>
      <c r="AM37" s="199">
        <v>16088197.1</v>
      </c>
      <c r="AN37" s="199"/>
      <c r="AO37" s="199"/>
      <c r="AP37" s="199"/>
      <c r="AQ37" s="199"/>
      <c r="AR37" s="199"/>
      <c r="AS37" s="199"/>
      <c r="AT37" s="200">
        <v>102.28</v>
      </c>
      <c r="AU37" s="200"/>
      <c r="AV37" s="200">
        <v>95.11</v>
      </c>
      <c r="AW37" s="200"/>
      <c r="AX37" s="200">
        <v>825451.9</v>
      </c>
      <c r="AY37" s="200"/>
    </row>
    <row r="38" spans="1:51" x14ac:dyDescent="0.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</row>
    <row r="39" spans="1:51" ht="20.25" x14ac:dyDescent="0.2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201" t="s">
        <v>157</v>
      </c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</row>
    <row r="40" spans="1:51" x14ac:dyDescent="0.2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4" t="s">
        <v>92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</row>
    <row r="41" spans="1:51" x14ac:dyDescent="0.2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 t="s">
        <v>93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</row>
    <row r="42" spans="1:5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6" t="s">
        <v>94</v>
      </c>
      <c r="N42" s="166"/>
      <c r="O42" s="166"/>
      <c r="P42" s="166"/>
      <c r="Q42" s="167" t="s">
        <v>95</v>
      </c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</row>
    <row r="43" spans="1:51" x14ac:dyDescent="0.2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 t="s">
        <v>96</v>
      </c>
      <c r="N43" s="165"/>
      <c r="O43" s="165"/>
      <c r="P43" s="165"/>
      <c r="Q43" s="167" t="s">
        <v>97</v>
      </c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</row>
    <row r="44" spans="1:51" ht="21" thickBot="1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 t="s">
        <v>98</v>
      </c>
      <c r="N44" s="169"/>
      <c r="O44" s="169"/>
      <c r="P44" s="169"/>
      <c r="Q44" s="170" t="s">
        <v>99</v>
      </c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</row>
    <row r="45" spans="1:51" x14ac:dyDescent="0.2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</row>
    <row r="46" spans="1:51" ht="16.5" thickBot="1" x14ac:dyDescent="0.25">
      <c r="A46" s="172" t="s">
        <v>158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</row>
    <row r="47" spans="1:51" x14ac:dyDescent="0.2">
      <c r="A47" s="173" t="s">
        <v>101</v>
      </c>
      <c r="B47" s="173"/>
      <c r="C47" s="173"/>
      <c r="D47" s="173" t="s">
        <v>102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4" t="s">
        <v>23</v>
      </c>
      <c r="AF47" s="174"/>
      <c r="AG47" s="174"/>
      <c r="AH47" s="174"/>
      <c r="AI47" s="174" t="s">
        <v>103</v>
      </c>
      <c r="AJ47" s="174"/>
      <c r="AK47" s="174"/>
      <c r="AL47" s="174"/>
      <c r="AM47" s="174" t="s">
        <v>104</v>
      </c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</row>
    <row r="48" spans="1:51" x14ac:dyDescent="0.2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6" t="s">
        <v>105</v>
      </c>
      <c r="AF48" s="176"/>
      <c r="AG48" s="176"/>
      <c r="AH48" s="176"/>
      <c r="AI48" s="176" t="s">
        <v>106</v>
      </c>
      <c r="AJ48" s="176"/>
      <c r="AK48" s="176"/>
      <c r="AL48" s="176"/>
      <c r="AM48" s="176" t="s">
        <v>107</v>
      </c>
      <c r="AN48" s="176"/>
      <c r="AO48" s="176"/>
      <c r="AP48" s="176"/>
      <c r="AQ48" s="176"/>
      <c r="AR48" s="176"/>
      <c r="AS48" s="176"/>
      <c r="AT48" s="176" t="s">
        <v>108</v>
      </c>
      <c r="AU48" s="176"/>
      <c r="AV48" s="176" t="s">
        <v>109</v>
      </c>
      <c r="AW48" s="176"/>
      <c r="AX48" s="176" t="s">
        <v>110</v>
      </c>
      <c r="AY48" s="176"/>
    </row>
    <row r="49" spans="1:51" x14ac:dyDescent="0.2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</row>
    <row r="50" spans="1:51" x14ac:dyDescent="0.2">
      <c r="A50" s="178" t="s">
        <v>159</v>
      </c>
      <c r="B50" s="178"/>
      <c r="C50" s="178"/>
      <c r="D50" s="179" t="s">
        <v>160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80">
        <v>4618000</v>
      </c>
      <c r="AF50" s="180"/>
      <c r="AG50" s="180"/>
      <c r="AH50" s="180"/>
      <c r="AI50" s="180">
        <v>4495000</v>
      </c>
      <c r="AJ50" s="180"/>
      <c r="AK50" s="180"/>
      <c r="AL50" s="180"/>
      <c r="AM50" s="180">
        <v>4467699.9000000004</v>
      </c>
      <c r="AN50" s="180"/>
      <c r="AO50" s="180"/>
      <c r="AP50" s="180"/>
      <c r="AQ50" s="180"/>
      <c r="AR50" s="180"/>
      <c r="AS50" s="180"/>
      <c r="AT50" s="181">
        <v>96.74</v>
      </c>
      <c r="AU50" s="181"/>
      <c r="AV50" s="181">
        <v>99.39</v>
      </c>
      <c r="AW50" s="181"/>
      <c r="AX50" s="181">
        <v>27300.1</v>
      </c>
      <c r="AY50" s="181"/>
    </row>
    <row r="51" spans="1:51" x14ac:dyDescent="0.2">
      <c r="A51" s="183" t="s">
        <v>161</v>
      </c>
      <c r="B51" s="183"/>
      <c r="C51" s="183"/>
      <c r="D51" s="184" t="s">
        <v>162</v>
      </c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5">
        <v>330000</v>
      </c>
      <c r="AF51" s="185"/>
      <c r="AG51" s="185"/>
      <c r="AH51" s="185"/>
      <c r="AI51" s="185">
        <v>350000</v>
      </c>
      <c r="AJ51" s="185"/>
      <c r="AK51" s="185"/>
      <c r="AL51" s="185"/>
      <c r="AM51" s="185">
        <v>289952.96000000002</v>
      </c>
      <c r="AN51" s="185"/>
      <c r="AO51" s="185"/>
      <c r="AP51" s="185"/>
      <c r="AQ51" s="185"/>
      <c r="AR51" s="185"/>
      <c r="AS51" s="185"/>
      <c r="AT51" s="186">
        <v>87.86</v>
      </c>
      <c r="AU51" s="186"/>
      <c r="AV51" s="186">
        <v>82.84</v>
      </c>
      <c r="AW51" s="186"/>
      <c r="AX51" s="186">
        <v>60047.040000000001</v>
      </c>
      <c r="AY51" s="186"/>
    </row>
    <row r="52" spans="1:51" ht="13.5" thickBot="1" x14ac:dyDescent="0.25">
      <c r="A52" s="188" t="s">
        <v>163</v>
      </c>
      <c r="B52" s="188"/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90">
        <v>4948000</v>
      </c>
      <c r="AF52" s="190"/>
      <c r="AG52" s="190"/>
      <c r="AH52" s="190"/>
      <c r="AI52" s="190">
        <v>4845000</v>
      </c>
      <c r="AJ52" s="190"/>
      <c r="AK52" s="190"/>
      <c r="AL52" s="190"/>
      <c r="AM52" s="190">
        <v>4757652.8600000003</v>
      </c>
      <c r="AN52" s="190"/>
      <c r="AO52" s="190"/>
      <c r="AP52" s="190"/>
      <c r="AQ52" s="190"/>
      <c r="AR52" s="190"/>
      <c r="AS52" s="190"/>
      <c r="AT52" s="191">
        <v>96.15</v>
      </c>
      <c r="AU52" s="191"/>
      <c r="AV52" s="191">
        <v>98.19</v>
      </c>
      <c r="AW52" s="191"/>
      <c r="AX52" s="191">
        <v>87347.14</v>
      </c>
      <c r="AY52" s="191"/>
    </row>
    <row r="53" spans="1:51" x14ac:dyDescent="0.2">
      <c r="A53" s="193" t="s">
        <v>164</v>
      </c>
      <c r="B53" s="193"/>
      <c r="C53" s="193"/>
      <c r="D53" s="194" t="s">
        <v>165</v>
      </c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5">
        <v>0</v>
      </c>
      <c r="AF53" s="195"/>
      <c r="AG53" s="195"/>
      <c r="AH53" s="195"/>
      <c r="AI53" s="195">
        <v>0</v>
      </c>
      <c r="AJ53" s="195"/>
      <c r="AK53" s="195"/>
      <c r="AL53" s="195"/>
      <c r="AM53" s="195">
        <v>24200</v>
      </c>
      <c r="AN53" s="195"/>
      <c r="AO53" s="195"/>
      <c r="AP53" s="195"/>
      <c r="AQ53" s="195"/>
      <c r="AR53" s="195"/>
      <c r="AS53" s="195"/>
      <c r="AT53" s="196">
        <v>0</v>
      </c>
      <c r="AU53" s="196"/>
      <c r="AV53" s="196">
        <v>0</v>
      </c>
      <c r="AW53" s="196"/>
      <c r="AX53" s="197">
        <v>-24200</v>
      </c>
      <c r="AY53" s="197"/>
    </row>
    <row r="54" spans="1:51" x14ac:dyDescent="0.2">
      <c r="A54" s="183" t="s">
        <v>166</v>
      </c>
      <c r="B54" s="183"/>
      <c r="C54" s="183"/>
      <c r="D54" s="184" t="s">
        <v>167</v>
      </c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5">
        <v>454000</v>
      </c>
      <c r="AF54" s="185"/>
      <c r="AG54" s="185"/>
      <c r="AH54" s="185"/>
      <c r="AI54" s="185">
        <v>570000</v>
      </c>
      <c r="AJ54" s="185"/>
      <c r="AK54" s="185"/>
      <c r="AL54" s="185"/>
      <c r="AM54" s="185">
        <v>221004</v>
      </c>
      <c r="AN54" s="185"/>
      <c r="AO54" s="185"/>
      <c r="AP54" s="185"/>
      <c r="AQ54" s="185"/>
      <c r="AR54" s="185"/>
      <c r="AS54" s="185"/>
      <c r="AT54" s="186">
        <v>48.67</v>
      </c>
      <c r="AU54" s="186"/>
      <c r="AV54" s="186">
        <v>38.770000000000003</v>
      </c>
      <c r="AW54" s="186"/>
      <c r="AX54" s="186">
        <v>348996</v>
      </c>
      <c r="AY54" s="186"/>
    </row>
    <row r="55" spans="1:51" x14ac:dyDescent="0.2">
      <c r="A55" s="183" t="s">
        <v>168</v>
      </c>
      <c r="B55" s="183"/>
      <c r="C55" s="183"/>
      <c r="D55" s="184" t="s">
        <v>169</v>
      </c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5">
        <v>50000</v>
      </c>
      <c r="AF55" s="185"/>
      <c r="AG55" s="185"/>
      <c r="AH55" s="185"/>
      <c r="AI55" s="185">
        <v>50000</v>
      </c>
      <c r="AJ55" s="185"/>
      <c r="AK55" s="185"/>
      <c r="AL55" s="185"/>
      <c r="AM55" s="185">
        <v>51256.32</v>
      </c>
      <c r="AN55" s="185"/>
      <c r="AO55" s="185"/>
      <c r="AP55" s="185"/>
      <c r="AQ55" s="185"/>
      <c r="AR55" s="185"/>
      <c r="AS55" s="185"/>
      <c r="AT55" s="186">
        <v>102.51</v>
      </c>
      <c r="AU55" s="186"/>
      <c r="AV55" s="186">
        <v>102.51</v>
      </c>
      <c r="AW55" s="186"/>
      <c r="AX55" s="187">
        <v>-1256.32</v>
      </c>
      <c r="AY55" s="187"/>
    </row>
    <row r="56" spans="1:51" ht="13.5" thickBot="1" x14ac:dyDescent="0.25">
      <c r="A56" s="188" t="s">
        <v>170</v>
      </c>
      <c r="B56" s="188"/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90">
        <v>504000</v>
      </c>
      <c r="AF56" s="190"/>
      <c r="AG56" s="190"/>
      <c r="AH56" s="190"/>
      <c r="AI56" s="190">
        <v>620000</v>
      </c>
      <c r="AJ56" s="190"/>
      <c r="AK56" s="190"/>
      <c r="AL56" s="190"/>
      <c r="AM56" s="190">
        <v>296460.32</v>
      </c>
      <c r="AN56" s="190"/>
      <c r="AO56" s="190"/>
      <c r="AP56" s="190"/>
      <c r="AQ56" s="190"/>
      <c r="AR56" s="190"/>
      <c r="AS56" s="190"/>
      <c r="AT56" s="191">
        <v>58.82</v>
      </c>
      <c r="AU56" s="191"/>
      <c r="AV56" s="191">
        <v>47.81</v>
      </c>
      <c r="AW56" s="191"/>
      <c r="AX56" s="191">
        <v>323539.68</v>
      </c>
      <c r="AY56" s="191"/>
    </row>
    <row r="57" spans="1:51" x14ac:dyDescent="0.2">
      <c r="A57" s="193" t="s">
        <v>171</v>
      </c>
      <c r="B57" s="193"/>
      <c r="C57" s="193"/>
      <c r="D57" s="194" t="s">
        <v>149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5">
        <v>0</v>
      </c>
      <c r="AF57" s="195"/>
      <c r="AG57" s="195"/>
      <c r="AH57" s="195"/>
      <c r="AI57" s="195">
        <v>0</v>
      </c>
      <c r="AJ57" s="195"/>
      <c r="AK57" s="195"/>
      <c r="AL57" s="195"/>
      <c r="AM57" s="195">
        <v>643.80999999999995</v>
      </c>
      <c r="AN57" s="195"/>
      <c r="AO57" s="195"/>
      <c r="AP57" s="195"/>
      <c r="AQ57" s="195"/>
      <c r="AR57" s="195"/>
      <c r="AS57" s="195"/>
      <c r="AT57" s="196">
        <v>0</v>
      </c>
      <c r="AU57" s="196"/>
      <c r="AV57" s="196">
        <v>0</v>
      </c>
      <c r="AW57" s="196"/>
      <c r="AX57" s="197">
        <v>-643.80999999999995</v>
      </c>
      <c r="AY57" s="197"/>
    </row>
    <row r="58" spans="1:51" ht="13.5" thickBot="1" x14ac:dyDescent="0.25">
      <c r="A58" s="188" t="s">
        <v>172</v>
      </c>
      <c r="B58" s="188"/>
      <c r="C58" s="188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90">
        <v>0</v>
      </c>
      <c r="AF58" s="190"/>
      <c r="AG58" s="190"/>
      <c r="AH58" s="190"/>
      <c r="AI58" s="190">
        <v>0</v>
      </c>
      <c r="AJ58" s="190"/>
      <c r="AK58" s="190"/>
      <c r="AL58" s="190"/>
      <c r="AM58" s="190">
        <v>643.80999999999995</v>
      </c>
      <c r="AN58" s="190"/>
      <c r="AO58" s="190"/>
      <c r="AP58" s="190"/>
      <c r="AQ58" s="190"/>
      <c r="AR58" s="190"/>
      <c r="AS58" s="190"/>
      <c r="AT58" s="191">
        <v>0</v>
      </c>
      <c r="AU58" s="191"/>
      <c r="AV58" s="191">
        <v>0</v>
      </c>
      <c r="AW58" s="191"/>
      <c r="AX58" s="192">
        <v>-643.80999999999995</v>
      </c>
      <c r="AY58" s="192"/>
    </row>
    <row r="59" spans="1:51" x14ac:dyDescent="0.2">
      <c r="A59" s="193" t="s">
        <v>173</v>
      </c>
      <c r="B59" s="193"/>
      <c r="C59" s="193"/>
      <c r="D59" s="194" t="s">
        <v>174</v>
      </c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5">
        <v>9945000</v>
      </c>
      <c r="AF59" s="195"/>
      <c r="AG59" s="195"/>
      <c r="AH59" s="195"/>
      <c r="AI59" s="195">
        <v>11116540</v>
      </c>
      <c r="AJ59" s="195"/>
      <c r="AK59" s="195"/>
      <c r="AL59" s="195"/>
      <c r="AM59" s="195">
        <v>11087208</v>
      </c>
      <c r="AN59" s="195"/>
      <c r="AO59" s="195"/>
      <c r="AP59" s="195"/>
      <c r="AQ59" s="195"/>
      <c r="AR59" s="195"/>
      <c r="AS59" s="195"/>
      <c r="AT59" s="196">
        <v>111.48</v>
      </c>
      <c r="AU59" s="196"/>
      <c r="AV59" s="196">
        <v>99.73</v>
      </c>
      <c r="AW59" s="196"/>
      <c r="AX59" s="196">
        <v>29332</v>
      </c>
      <c r="AY59" s="196"/>
    </row>
    <row r="60" spans="1:51" ht="13.5" thickBot="1" x14ac:dyDescent="0.25">
      <c r="A60" s="188" t="s">
        <v>175</v>
      </c>
      <c r="B60" s="188"/>
      <c r="C60" s="188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90">
        <v>9945000</v>
      </c>
      <c r="AF60" s="190"/>
      <c r="AG60" s="190"/>
      <c r="AH60" s="190"/>
      <c r="AI60" s="190">
        <v>11116540</v>
      </c>
      <c r="AJ60" s="190"/>
      <c r="AK60" s="190"/>
      <c r="AL60" s="190"/>
      <c r="AM60" s="190">
        <v>11087208</v>
      </c>
      <c r="AN60" s="190"/>
      <c r="AO60" s="190"/>
      <c r="AP60" s="190"/>
      <c r="AQ60" s="190"/>
      <c r="AR60" s="190"/>
      <c r="AS60" s="190"/>
      <c r="AT60" s="191">
        <v>111.48</v>
      </c>
      <c r="AU60" s="191"/>
      <c r="AV60" s="191">
        <v>99.73</v>
      </c>
      <c r="AW60" s="191"/>
      <c r="AX60" s="191">
        <v>29332</v>
      </c>
      <c r="AY60" s="191"/>
    </row>
    <row r="61" spans="1:51" ht="13.5" thickBot="1" x14ac:dyDescent="0.25">
      <c r="A61" s="198" t="s">
        <v>176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>
        <v>15397000</v>
      </c>
      <c r="AF61" s="199"/>
      <c r="AG61" s="199"/>
      <c r="AH61" s="199"/>
      <c r="AI61" s="199">
        <v>16581540</v>
      </c>
      <c r="AJ61" s="199"/>
      <c r="AK61" s="199"/>
      <c r="AL61" s="199"/>
      <c r="AM61" s="199">
        <v>16141964.99</v>
      </c>
      <c r="AN61" s="199"/>
      <c r="AO61" s="199"/>
      <c r="AP61" s="199"/>
      <c r="AQ61" s="199"/>
      <c r="AR61" s="199"/>
      <c r="AS61" s="199"/>
      <c r="AT61" s="200">
        <v>104.83</v>
      </c>
      <c r="AU61" s="200"/>
      <c r="AV61" s="200">
        <v>97.34</v>
      </c>
      <c r="AW61" s="200"/>
      <c r="AX61" s="200">
        <v>439575.01</v>
      </c>
      <c r="AY61" s="200"/>
    </row>
    <row r="62" spans="1:51" ht="13.5" thickBot="1" x14ac:dyDescent="0.25">
      <c r="A62" s="198" t="s">
        <v>177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22">
        <v>-332109</v>
      </c>
      <c r="AF62" s="222"/>
      <c r="AG62" s="222"/>
      <c r="AH62" s="222"/>
      <c r="AI62" s="222">
        <v>-332109</v>
      </c>
      <c r="AJ62" s="222"/>
      <c r="AK62" s="222"/>
      <c r="AL62" s="222"/>
      <c r="AM62" s="199">
        <v>53767.89</v>
      </c>
      <c r="AN62" s="199"/>
      <c r="AO62" s="199"/>
      <c r="AP62" s="199"/>
      <c r="AQ62" s="199"/>
      <c r="AR62" s="199"/>
      <c r="AS62" s="199"/>
      <c r="AT62" s="202"/>
      <c r="AU62" s="202"/>
      <c r="AV62" s="202"/>
      <c r="AW62" s="202"/>
      <c r="AX62" s="202"/>
      <c r="AY62" s="202"/>
    </row>
    <row r="63" spans="1:51" x14ac:dyDescent="0.2">
      <c r="A63" s="160" t="s">
        <v>178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</row>
    <row r="64" spans="1:51" x14ac:dyDescent="0.2">
      <c r="A64" s="203" t="s">
        <v>179</v>
      </c>
      <c r="B64" s="204" t="s">
        <v>180</v>
      </c>
      <c r="C64" s="204"/>
      <c r="D64" s="204"/>
      <c r="E64" s="204"/>
      <c r="F64" s="205" t="s">
        <v>181</v>
      </c>
      <c r="G64" s="205" t="s">
        <v>182</v>
      </c>
      <c r="H64" s="204" t="s">
        <v>101</v>
      </c>
      <c r="I64" s="204"/>
      <c r="J64" s="204"/>
      <c r="K64" s="204" t="s">
        <v>183</v>
      </c>
      <c r="L64" s="204"/>
      <c r="M64" s="204" t="s">
        <v>184</v>
      </c>
      <c r="N64" s="204"/>
      <c r="O64" s="204"/>
      <c r="P64" s="204" t="s">
        <v>185</v>
      </c>
      <c r="Q64" s="204"/>
      <c r="R64" s="204" t="s">
        <v>186</v>
      </c>
      <c r="S64" s="204"/>
      <c r="T64" s="204"/>
      <c r="U64" s="204" t="s">
        <v>187</v>
      </c>
      <c r="V64" s="204"/>
      <c r="W64" s="204"/>
      <c r="X64" s="204"/>
      <c r="Y64" s="204"/>
      <c r="Z64" s="204" t="s">
        <v>188</v>
      </c>
      <c r="AA64" s="204"/>
      <c r="AB64" s="204"/>
      <c r="AC64" s="204"/>
      <c r="AD64" s="204" t="s">
        <v>189</v>
      </c>
      <c r="AE64" s="204"/>
      <c r="AF64" s="204"/>
      <c r="AG64" s="204" t="s">
        <v>190</v>
      </c>
      <c r="AH64" s="204"/>
      <c r="AI64" s="204"/>
      <c r="AJ64" s="204"/>
      <c r="AK64" s="204" t="s">
        <v>191</v>
      </c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</row>
    <row r="65" spans="1:51" x14ac:dyDescent="0.2">
      <c r="A65" s="206" t="s">
        <v>192</v>
      </c>
      <c r="B65" s="207" t="s">
        <v>193</v>
      </c>
      <c r="C65" s="207"/>
      <c r="D65" s="207"/>
      <c r="E65" s="207"/>
      <c r="F65" s="208" t="s">
        <v>194</v>
      </c>
      <c r="G65" s="208" t="s">
        <v>194</v>
      </c>
      <c r="H65" s="207" t="s">
        <v>195</v>
      </c>
      <c r="I65" s="207"/>
      <c r="J65" s="207"/>
      <c r="K65" s="207" t="s">
        <v>225</v>
      </c>
      <c r="L65" s="207"/>
      <c r="M65" s="207" t="s">
        <v>196</v>
      </c>
      <c r="N65" s="207"/>
      <c r="O65" s="207"/>
      <c r="P65" s="207" t="s">
        <v>196</v>
      </c>
      <c r="Q65" s="207"/>
      <c r="R65" s="207" t="s">
        <v>195</v>
      </c>
      <c r="S65" s="207"/>
      <c r="T65" s="207"/>
      <c r="U65" s="207" t="s">
        <v>193</v>
      </c>
      <c r="V65" s="207"/>
      <c r="W65" s="207"/>
      <c r="X65" s="207"/>
      <c r="Y65" s="207"/>
      <c r="Z65" s="207" t="s">
        <v>197</v>
      </c>
      <c r="AA65" s="207"/>
      <c r="AB65" s="207"/>
      <c r="AC65" s="207"/>
      <c r="AD65" s="207" t="s">
        <v>198</v>
      </c>
      <c r="AE65" s="207"/>
      <c r="AF65" s="207"/>
      <c r="AG65" s="207" t="s">
        <v>199</v>
      </c>
      <c r="AH65" s="207"/>
      <c r="AI65" s="207"/>
      <c r="AJ65" s="207"/>
      <c r="AK65" s="207" t="s">
        <v>199</v>
      </c>
      <c r="AL65" s="207"/>
      <c r="AM65" s="207"/>
      <c r="AN65" s="207"/>
      <c r="AO65" s="207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</row>
    <row r="66" spans="1:51" ht="13.5" thickBot="1" x14ac:dyDescent="0.25">
      <c r="A66" s="209" t="s">
        <v>200</v>
      </c>
      <c r="B66" s="210" t="s">
        <v>201</v>
      </c>
      <c r="C66" s="210"/>
      <c r="D66" s="210"/>
      <c r="E66" s="210"/>
      <c r="F66" s="211" t="s">
        <v>202</v>
      </c>
      <c r="G66" s="211" t="s">
        <v>202</v>
      </c>
      <c r="H66" s="210" t="s">
        <v>203</v>
      </c>
      <c r="I66" s="210"/>
      <c r="J66" s="210"/>
      <c r="K66" s="210" t="s">
        <v>226</v>
      </c>
      <c r="L66" s="210"/>
      <c r="M66" s="210" t="s">
        <v>204</v>
      </c>
      <c r="N66" s="210"/>
      <c r="O66" s="210"/>
      <c r="P66" s="210" t="s">
        <v>204</v>
      </c>
      <c r="Q66" s="210"/>
      <c r="R66" s="210" t="s">
        <v>203</v>
      </c>
      <c r="S66" s="210"/>
      <c r="T66" s="210"/>
      <c r="U66" s="210" t="s">
        <v>201</v>
      </c>
      <c r="V66" s="210"/>
      <c r="W66" s="210"/>
      <c r="X66" s="210"/>
      <c r="Y66" s="210"/>
      <c r="Z66" s="210" t="s">
        <v>205</v>
      </c>
      <c r="AA66" s="210"/>
      <c r="AB66" s="210"/>
      <c r="AC66" s="210"/>
      <c r="AD66" s="210" t="s">
        <v>206</v>
      </c>
      <c r="AE66" s="210"/>
      <c r="AF66" s="210"/>
      <c r="AG66" s="210" t="s">
        <v>207</v>
      </c>
      <c r="AH66" s="210"/>
      <c r="AI66" s="210"/>
      <c r="AJ66" s="210"/>
      <c r="AK66" s="210" t="s">
        <v>207</v>
      </c>
      <c r="AL66" s="210"/>
      <c r="AM66" s="210"/>
      <c r="AN66" s="210"/>
      <c r="AO66" s="210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</row>
    <row r="67" spans="1:51" ht="13.5" thickBo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</row>
    <row r="68" spans="1:51" x14ac:dyDescent="0.2">
      <c r="A68" s="212" t="s">
        <v>208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 t="s">
        <v>209</v>
      </c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 t="s">
        <v>210</v>
      </c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</row>
    <row r="69" spans="1:51" x14ac:dyDescent="0.2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4" t="s">
        <v>211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</row>
    <row r="70" spans="1:51" x14ac:dyDescent="0.2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</row>
    <row r="71" spans="1:51" x14ac:dyDescent="0.2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5" t="s">
        <v>212</v>
      </c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 x14ac:dyDescent="0.2">
      <c r="A72" s="215" t="s">
        <v>213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5" t="s">
        <v>214</v>
      </c>
      <c r="AC72" s="215"/>
      <c r="AD72" s="215"/>
      <c r="AE72" s="215"/>
      <c r="AF72" s="215"/>
      <c r="AG72" s="214" t="s">
        <v>215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6" t="s">
        <v>216</v>
      </c>
      <c r="AT72" s="216"/>
      <c r="AU72" s="217" t="s">
        <v>217</v>
      </c>
      <c r="AV72" s="217"/>
      <c r="AW72" s="217"/>
      <c r="AX72" s="217"/>
      <c r="AY72" s="217"/>
    </row>
    <row r="73" spans="1:51" x14ac:dyDescent="0.2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</row>
    <row r="74" spans="1:51" x14ac:dyDescent="0.2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</row>
    <row r="75" spans="1:51" x14ac:dyDescent="0.2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5" t="s">
        <v>218</v>
      </c>
      <c r="AC75" s="215"/>
      <c r="AD75" s="215"/>
      <c r="AE75" s="215"/>
      <c r="AF75" s="215"/>
      <c r="AG75" s="214" t="s">
        <v>219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6" t="s">
        <v>216</v>
      </c>
      <c r="AT75" s="216"/>
      <c r="AU75" s="217" t="s">
        <v>217</v>
      </c>
      <c r="AV75" s="217"/>
      <c r="AW75" s="217"/>
      <c r="AX75" s="217"/>
      <c r="AY75" s="217"/>
    </row>
    <row r="76" spans="1:51" x14ac:dyDescent="0.2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</row>
    <row r="77" spans="1:51" ht="13.5" thickBot="1" x14ac:dyDescent="0.25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</row>
    <row r="78" spans="1:51" x14ac:dyDescent="0.2">
      <c r="A78" s="219" t="s">
        <v>227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20" t="s">
        <v>221</v>
      </c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1" t="s">
        <v>222</v>
      </c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</row>
  </sheetData>
  <mergeCells count="446">
    <mergeCell ref="A76:AY76"/>
    <mergeCell ref="A77:AY77"/>
    <mergeCell ref="A78:U78"/>
    <mergeCell ref="V78:AM78"/>
    <mergeCell ref="AN78:AY78"/>
    <mergeCell ref="A73:AY73"/>
    <mergeCell ref="A74:AY74"/>
    <mergeCell ref="A75:P75"/>
    <mergeCell ref="Q75:AA75"/>
    <mergeCell ref="AB75:AF75"/>
    <mergeCell ref="AG75:AR75"/>
    <mergeCell ref="AS75:AT75"/>
    <mergeCell ref="AU75:AY75"/>
    <mergeCell ref="A70:AY70"/>
    <mergeCell ref="A71:P71"/>
    <mergeCell ref="Q71:AA71"/>
    <mergeCell ref="AB71:AY71"/>
    <mergeCell ref="A72:P72"/>
    <mergeCell ref="Q72:AA72"/>
    <mergeCell ref="AB72:AF72"/>
    <mergeCell ref="AG72:AR72"/>
    <mergeCell ref="AS72:AT72"/>
    <mergeCell ref="AU72:AY72"/>
    <mergeCell ref="A67:AY67"/>
    <mergeCell ref="A68:P68"/>
    <mergeCell ref="Q68:AA68"/>
    <mergeCell ref="AB68:AY68"/>
    <mergeCell ref="A69:AF69"/>
    <mergeCell ref="AG69:AY69"/>
    <mergeCell ref="U66:Y66"/>
    <mergeCell ref="Z66:AC66"/>
    <mergeCell ref="AD66:AF66"/>
    <mergeCell ref="AG66:AJ66"/>
    <mergeCell ref="AK66:AO66"/>
    <mergeCell ref="AP66:AY66"/>
    <mergeCell ref="B66:E66"/>
    <mergeCell ref="H66:J66"/>
    <mergeCell ref="K66:L66"/>
    <mergeCell ref="M66:O66"/>
    <mergeCell ref="P66:Q66"/>
    <mergeCell ref="R66:T66"/>
    <mergeCell ref="U65:Y65"/>
    <mergeCell ref="Z65:AC65"/>
    <mergeCell ref="AD65:AF65"/>
    <mergeCell ref="AG65:AJ65"/>
    <mergeCell ref="AK65:AO65"/>
    <mergeCell ref="AP65:AY65"/>
    <mergeCell ref="AD64:AF64"/>
    <mergeCell ref="AG64:AJ64"/>
    <mergeCell ref="AK64:AO64"/>
    <mergeCell ref="AP64:AY64"/>
    <mergeCell ref="B65:E65"/>
    <mergeCell ref="H65:J65"/>
    <mergeCell ref="K65:L65"/>
    <mergeCell ref="M65:O65"/>
    <mergeCell ref="P65:Q65"/>
    <mergeCell ref="R65:T65"/>
    <mergeCell ref="AX62:AY62"/>
    <mergeCell ref="A63:AY63"/>
    <mergeCell ref="B64:E64"/>
    <mergeCell ref="H64:J64"/>
    <mergeCell ref="K64:L64"/>
    <mergeCell ref="M64:O64"/>
    <mergeCell ref="P64:Q64"/>
    <mergeCell ref="R64:T64"/>
    <mergeCell ref="U64:Y64"/>
    <mergeCell ref="Z64:AC64"/>
    <mergeCell ref="A62:AD62"/>
    <mergeCell ref="AE62:AH62"/>
    <mergeCell ref="AI62:AL62"/>
    <mergeCell ref="AM62:AS62"/>
    <mergeCell ref="AT62:AU62"/>
    <mergeCell ref="AV62:AW62"/>
    <mergeCell ref="AV60:AW60"/>
    <mergeCell ref="AX60:AY60"/>
    <mergeCell ref="A61:AD61"/>
    <mergeCell ref="AE61:AH61"/>
    <mergeCell ref="AI61:AL61"/>
    <mergeCell ref="AM61:AS61"/>
    <mergeCell ref="AT61:AU61"/>
    <mergeCell ref="AV61:AW61"/>
    <mergeCell ref="AX61:AY61"/>
    <mergeCell ref="A60:C60"/>
    <mergeCell ref="D60:AD60"/>
    <mergeCell ref="AE60:AH60"/>
    <mergeCell ref="AI60:AL60"/>
    <mergeCell ref="AM60:AS60"/>
    <mergeCell ref="AT60:AU60"/>
    <mergeCell ref="AV58:AW58"/>
    <mergeCell ref="AX58:AY58"/>
    <mergeCell ref="A59:C59"/>
    <mergeCell ref="D59:AD59"/>
    <mergeCell ref="AE59:AH59"/>
    <mergeCell ref="AI59:AL59"/>
    <mergeCell ref="AM59:AS59"/>
    <mergeCell ref="AT59:AU59"/>
    <mergeCell ref="AV59:AW59"/>
    <mergeCell ref="AX59:AY59"/>
    <mergeCell ref="A58:C58"/>
    <mergeCell ref="D58:AD58"/>
    <mergeCell ref="AE58:AH58"/>
    <mergeCell ref="AI58:AL58"/>
    <mergeCell ref="AM58:AS58"/>
    <mergeCell ref="AT58:AU58"/>
    <mergeCell ref="AV56:AW56"/>
    <mergeCell ref="AX56:AY56"/>
    <mergeCell ref="A57:C57"/>
    <mergeCell ref="D57:AD57"/>
    <mergeCell ref="AE57:AH57"/>
    <mergeCell ref="AI57:AL57"/>
    <mergeCell ref="AM57:AS57"/>
    <mergeCell ref="AT57:AU57"/>
    <mergeCell ref="AV57:AW57"/>
    <mergeCell ref="AX57:AY57"/>
    <mergeCell ref="A56:C56"/>
    <mergeCell ref="D56:AD56"/>
    <mergeCell ref="AE56:AH56"/>
    <mergeCell ref="AI56:AL56"/>
    <mergeCell ref="AM56:AS56"/>
    <mergeCell ref="AT56:AU56"/>
    <mergeCell ref="AV54:AW54"/>
    <mergeCell ref="AX54:AY54"/>
    <mergeCell ref="A55:C55"/>
    <mergeCell ref="D55:AD55"/>
    <mergeCell ref="AE55:AH55"/>
    <mergeCell ref="AI55:AL55"/>
    <mergeCell ref="AM55:AS55"/>
    <mergeCell ref="AT55:AU55"/>
    <mergeCell ref="AV55:AW55"/>
    <mergeCell ref="AX55:AY55"/>
    <mergeCell ref="A54:C54"/>
    <mergeCell ref="D54:AD54"/>
    <mergeCell ref="AE54:AH54"/>
    <mergeCell ref="AI54:AL54"/>
    <mergeCell ref="AM54:AS54"/>
    <mergeCell ref="AT54:AU54"/>
    <mergeCell ref="AV52:AW52"/>
    <mergeCell ref="AX52:AY52"/>
    <mergeCell ref="A53:C53"/>
    <mergeCell ref="D53:AD53"/>
    <mergeCell ref="AE53:AH53"/>
    <mergeCell ref="AI53:AL53"/>
    <mergeCell ref="AM53:AS53"/>
    <mergeCell ref="AT53:AU53"/>
    <mergeCell ref="AV53:AW53"/>
    <mergeCell ref="AX53:AY53"/>
    <mergeCell ref="A52:C52"/>
    <mergeCell ref="D52:AD52"/>
    <mergeCell ref="AE52:AH52"/>
    <mergeCell ref="AI52:AL52"/>
    <mergeCell ref="AM52:AS52"/>
    <mergeCell ref="AT52:AU52"/>
    <mergeCell ref="AV50:AW50"/>
    <mergeCell ref="AX50:AY50"/>
    <mergeCell ref="A51:C51"/>
    <mergeCell ref="D51:AD51"/>
    <mergeCell ref="AE51:AH51"/>
    <mergeCell ref="AI51:AL51"/>
    <mergeCell ref="AM51:AS51"/>
    <mergeCell ref="AT51:AU51"/>
    <mergeCell ref="AV51:AW51"/>
    <mergeCell ref="AX51:AY51"/>
    <mergeCell ref="A50:C50"/>
    <mergeCell ref="D50:AD50"/>
    <mergeCell ref="AE50:AH50"/>
    <mergeCell ref="AI50:AL50"/>
    <mergeCell ref="AM50:AS50"/>
    <mergeCell ref="AT50:AU50"/>
    <mergeCell ref="AI48:AL48"/>
    <mergeCell ref="AM48:AS48"/>
    <mergeCell ref="AT48:AU48"/>
    <mergeCell ref="AV48:AW48"/>
    <mergeCell ref="AX48:AY48"/>
    <mergeCell ref="A49:AY49"/>
    <mergeCell ref="AT47:AU47"/>
    <mergeCell ref="AV47:AW47"/>
    <mergeCell ref="AX47:AY47"/>
    <mergeCell ref="A48:C48"/>
    <mergeCell ref="D48:E48"/>
    <mergeCell ref="F48:G48"/>
    <mergeCell ref="H48:M48"/>
    <mergeCell ref="N48:S48"/>
    <mergeCell ref="T48:AD48"/>
    <mergeCell ref="AE48:AH48"/>
    <mergeCell ref="A44:L44"/>
    <mergeCell ref="M44:P44"/>
    <mergeCell ref="Q44:AY44"/>
    <mergeCell ref="A45:AY45"/>
    <mergeCell ref="A46:AY46"/>
    <mergeCell ref="A47:C47"/>
    <mergeCell ref="D47:AD47"/>
    <mergeCell ref="AE47:AH47"/>
    <mergeCell ref="AI47:AL47"/>
    <mergeCell ref="AM47:AS47"/>
    <mergeCell ref="A41:L41"/>
    <mergeCell ref="M41:AY41"/>
    <mergeCell ref="A42:L42"/>
    <mergeCell ref="M42:P42"/>
    <mergeCell ref="Q42:AY42"/>
    <mergeCell ref="A43:L43"/>
    <mergeCell ref="M43:P43"/>
    <mergeCell ref="Q43:AY43"/>
    <mergeCell ref="AX37:AY37"/>
    <mergeCell ref="A38:AY38"/>
    <mergeCell ref="A39:L39"/>
    <mergeCell ref="M39:AY39"/>
    <mergeCell ref="B40:L40"/>
    <mergeCell ref="M40:AY40"/>
    <mergeCell ref="A37:AD37"/>
    <mergeCell ref="AE37:AH37"/>
    <mergeCell ref="AI37:AL37"/>
    <mergeCell ref="AM37:AS37"/>
    <mergeCell ref="AT37:AU37"/>
    <mergeCell ref="AV37:AW37"/>
    <mergeCell ref="AV35:AW35"/>
    <mergeCell ref="AX35:AY35"/>
    <mergeCell ref="A36:C36"/>
    <mergeCell ref="D36:AD36"/>
    <mergeCell ref="AE36:AH36"/>
    <mergeCell ref="AI36:AL36"/>
    <mergeCell ref="AM36:AS36"/>
    <mergeCell ref="AT36:AU36"/>
    <mergeCell ref="AV36:AW36"/>
    <mergeCell ref="AX36:AY36"/>
    <mergeCell ref="A35:C35"/>
    <mergeCell ref="D35:AD35"/>
    <mergeCell ref="AE35:AH35"/>
    <mergeCell ref="AI35:AL35"/>
    <mergeCell ref="AM35:AS35"/>
    <mergeCell ref="AT35:AU35"/>
    <mergeCell ref="AV33:AW33"/>
    <mergeCell ref="AX33:AY33"/>
    <mergeCell ref="A34:C34"/>
    <mergeCell ref="D34:AD34"/>
    <mergeCell ref="AE34:AH34"/>
    <mergeCell ref="AI34:AL34"/>
    <mergeCell ref="AM34:AS34"/>
    <mergeCell ref="AT34:AU34"/>
    <mergeCell ref="AV34:AW34"/>
    <mergeCell ref="AX34:AY34"/>
    <mergeCell ref="A33:C33"/>
    <mergeCell ref="D33:AD33"/>
    <mergeCell ref="AE33:AH33"/>
    <mergeCell ref="AI33:AL33"/>
    <mergeCell ref="AM33:AS33"/>
    <mergeCell ref="AT33:AU33"/>
    <mergeCell ref="AV31:AW31"/>
    <mergeCell ref="AX31:AY31"/>
    <mergeCell ref="A32:C32"/>
    <mergeCell ref="D32:AD32"/>
    <mergeCell ref="AE32:AH32"/>
    <mergeCell ref="AI32:AL32"/>
    <mergeCell ref="AM32:AS32"/>
    <mergeCell ref="AT32:AU32"/>
    <mergeCell ref="AV32:AW32"/>
    <mergeCell ref="AX32:AY32"/>
    <mergeCell ref="A31:C31"/>
    <mergeCell ref="D31:AD31"/>
    <mergeCell ref="AE31:AH31"/>
    <mergeCell ref="AI31:AL31"/>
    <mergeCell ref="AM31:AS31"/>
    <mergeCell ref="AT31:AU31"/>
    <mergeCell ref="AV29:AW29"/>
    <mergeCell ref="AX29:AY29"/>
    <mergeCell ref="A30:C30"/>
    <mergeCell ref="D30:AD30"/>
    <mergeCell ref="AE30:AH30"/>
    <mergeCell ref="AI30:AL30"/>
    <mergeCell ref="AM30:AS30"/>
    <mergeCell ref="AT30:AU30"/>
    <mergeCell ref="AV30:AW30"/>
    <mergeCell ref="AX30:AY30"/>
    <mergeCell ref="A29:C29"/>
    <mergeCell ref="D29:AD29"/>
    <mergeCell ref="AE29:AH29"/>
    <mergeCell ref="AI29:AL29"/>
    <mergeCell ref="AM29:AS29"/>
    <mergeCell ref="AT29:AU29"/>
    <mergeCell ref="AV27:AW27"/>
    <mergeCell ref="AX27:AY27"/>
    <mergeCell ref="A28:C28"/>
    <mergeCell ref="D28:AD28"/>
    <mergeCell ref="AE28:AH28"/>
    <mergeCell ref="AI28:AL28"/>
    <mergeCell ref="AM28:AS28"/>
    <mergeCell ref="AT28:AU28"/>
    <mergeCell ref="AV28:AW28"/>
    <mergeCell ref="AX28:AY28"/>
    <mergeCell ref="A27:C27"/>
    <mergeCell ref="D27:AD27"/>
    <mergeCell ref="AE27:AH27"/>
    <mergeCell ref="AI27:AL27"/>
    <mergeCell ref="AM27:AS27"/>
    <mergeCell ref="AT27:AU27"/>
    <mergeCell ref="AV25:AW25"/>
    <mergeCell ref="AX25:AY25"/>
    <mergeCell ref="A26:C26"/>
    <mergeCell ref="D26:AD26"/>
    <mergeCell ref="AE26:AH26"/>
    <mergeCell ref="AI26:AL26"/>
    <mergeCell ref="AM26:AS26"/>
    <mergeCell ref="AT26:AU26"/>
    <mergeCell ref="AV26:AW26"/>
    <mergeCell ref="AX26:AY26"/>
    <mergeCell ref="A25:C25"/>
    <mergeCell ref="D25:AD25"/>
    <mergeCell ref="AE25:AH25"/>
    <mergeCell ref="AI25:AL25"/>
    <mergeCell ref="AM25:AS25"/>
    <mergeCell ref="AT25:AU25"/>
    <mergeCell ref="AV23:AW23"/>
    <mergeCell ref="AX23:AY23"/>
    <mergeCell ref="A24:C24"/>
    <mergeCell ref="D24:AD24"/>
    <mergeCell ref="AE24:AH24"/>
    <mergeCell ref="AI24:AL24"/>
    <mergeCell ref="AM24:AS24"/>
    <mergeCell ref="AT24:AU24"/>
    <mergeCell ref="AV24:AW24"/>
    <mergeCell ref="AX24:AY24"/>
    <mergeCell ref="A23:C23"/>
    <mergeCell ref="D23:AD23"/>
    <mergeCell ref="AE23:AH23"/>
    <mergeCell ref="AI23:AL23"/>
    <mergeCell ref="AM23:AS23"/>
    <mergeCell ref="AT23:AU23"/>
    <mergeCell ref="AV21:AW21"/>
    <mergeCell ref="AX21:AY21"/>
    <mergeCell ref="A22:C22"/>
    <mergeCell ref="D22:AD22"/>
    <mergeCell ref="AE22:AH22"/>
    <mergeCell ref="AI22:AL22"/>
    <mergeCell ref="AM22:AS22"/>
    <mergeCell ref="AT22:AU22"/>
    <mergeCell ref="AV22:AW22"/>
    <mergeCell ref="AX22:AY22"/>
    <mergeCell ref="A21:C21"/>
    <mergeCell ref="D21:AD21"/>
    <mergeCell ref="AE21:AH21"/>
    <mergeCell ref="AI21:AL21"/>
    <mergeCell ref="AM21:AS21"/>
    <mergeCell ref="AT21:AU21"/>
    <mergeCell ref="AV19:AW19"/>
    <mergeCell ref="AX19:AY19"/>
    <mergeCell ref="A20:C20"/>
    <mergeCell ref="D20:AD20"/>
    <mergeCell ref="AE20:AH20"/>
    <mergeCell ref="AI20:AL20"/>
    <mergeCell ref="AM20:AS20"/>
    <mergeCell ref="AT20:AU20"/>
    <mergeCell ref="AV20:AW20"/>
    <mergeCell ref="AX20:AY20"/>
    <mergeCell ref="A19:C19"/>
    <mergeCell ref="D19:AD19"/>
    <mergeCell ref="AE19:AH19"/>
    <mergeCell ref="AI19:AL19"/>
    <mergeCell ref="AM19:AS19"/>
    <mergeCell ref="AT19:AU19"/>
    <mergeCell ref="AV17:AW17"/>
    <mergeCell ref="AX17:AY17"/>
    <mergeCell ref="A18:C18"/>
    <mergeCell ref="D18:AD18"/>
    <mergeCell ref="AE18:AH18"/>
    <mergeCell ref="AI18:AL18"/>
    <mergeCell ref="AM18:AS18"/>
    <mergeCell ref="AT18:AU18"/>
    <mergeCell ref="AV18:AW18"/>
    <mergeCell ref="AX18:AY18"/>
    <mergeCell ref="A17:C17"/>
    <mergeCell ref="D17:AD17"/>
    <mergeCell ref="AE17:AH17"/>
    <mergeCell ref="AI17:AL17"/>
    <mergeCell ref="AM17:AS17"/>
    <mergeCell ref="AT17:AU17"/>
    <mergeCell ref="AV15:AW15"/>
    <mergeCell ref="AX15:AY15"/>
    <mergeCell ref="A16:C16"/>
    <mergeCell ref="D16:AD16"/>
    <mergeCell ref="AE16:AH16"/>
    <mergeCell ref="AI16:AL16"/>
    <mergeCell ref="AM16:AS16"/>
    <mergeCell ref="AT16:AU16"/>
    <mergeCell ref="AV16:AW16"/>
    <mergeCell ref="AX16:AY16"/>
    <mergeCell ref="A15:C15"/>
    <mergeCell ref="D15:AD15"/>
    <mergeCell ref="AE15:AH15"/>
    <mergeCell ref="AI15:AL15"/>
    <mergeCell ref="AM15:AS15"/>
    <mergeCell ref="AT15:AU15"/>
    <mergeCell ref="AV13:AW13"/>
    <mergeCell ref="AX13:AY13"/>
    <mergeCell ref="A14:C14"/>
    <mergeCell ref="D14:AD14"/>
    <mergeCell ref="AE14:AH14"/>
    <mergeCell ref="AI14:AL14"/>
    <mergeCell ref="AM14:AS14"/>
    <mergeCell ref="AT14:AU14"/>
    <mergeCell ref="AV14:AW14"/>
    <mergeCell ref="AX14:AY14"/>
    <mergeCell ref="A13:C13"/>
    <mergeCell ref="D13:AD13"/>
    <mergeCell ref="AE13:AH13"/>
    <mergeCell ref="AI13:AL13"/>
    <mergeCell ref="AM13:AS13"/>
    <mergeCell ref="AT13:AU13"/>
    <mergeCell ref="AI11:AL11"/>
    <mergeCell ref="AM11:AS11"/>
    <mergeCell ref="AT11:AU11"/>
    <mergeCell ref="AV11:AW11"/>
    <mergeCell ref="AX11:AY11"/>
    <mergeCell ref="A12:AY12"/>
    <mergeCell ref="AT10:AU10"/>
    <mergeCell ref="AV10:AW10"/>
    <mergeCell ref="AX10:AY10"/>
    <mergeCell ref="A11:C11"/>
    <mergeCell ref="D11:E11"/>
    <mergeCell ref="F11:G11"/>
    <mergeCell ref="H11:M11"/>
    <mergeCell ref="N11:S11"/>
    <mergeCell ref="T11:AD11"/>
    <mergeCell ref="AE11:AH11"/>
    <mergeCell ref="A7:L7"/>
    <mergeCell ref="M7:P7"/>
    <mergeCell ref="Q7:AY7"/>
    <mergeCell ref="A8:AY8"/>
    <mergeCell ref="A9:AY9"/>
    <mergeCell ref="A10:C10"/>
    <mergeCell ref="D10:AD10"/>
    <mergeCell ref="AE10:AH10"/>
    <mergeCell ref="AI10:AL10"/>
    <mergeCell ref="AM10:AS10"/>
    <mergeCell ref="A4:L4"/>
    <mergeCell ref="M4:AY4"/>
    <mergeCell ref="A5:L5"/>
    <mergeCell ref="M5:P5"/>
    <mergeCell ref="Q5:AY5"/>
    <mergeCell ref="A6:L6"/>
    <mergeCell ref="M6:P6"/>
    <mergeCell ref="Q6:AY6"/>
    <mergeCell ref="A1:L1"/>
    <mergeCell ref="M1:AY1"/>
    <mergeCell ref="A2:L2"/>
    <mergeCell ref="M2:AY2"/>
    <mergeCell ref="B3:L3"/>
    <mergeCell ref="M3:AY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4"/>
  <sheetViews>
    <sheetView topLeftCell="A25" workbookViewId="0">
      <selection activeCell="AH67" sqref="AH67"/>
    </sheetView>
  </sheetViews>
  <sheetFormatPr defaultRowHeight="12.75" x14ac:dyDescent="0.2"/>
  <cols>
    <col min="5" max="5" width="6.140625" customWidth="1"/>
    <col min="6" max="6" width="9.140625" hidden="1" customWidth="1"/>
    <col min="7" max="7" width="7.5703125" hidden="1" customWidth="1"/>
    <col min="8" max="12" width="9.140625" hidden="1" customWidth="1"/>
    <col min="14" max="14" width="3.28515625" customWidth="1"/>
    <col min="15" max="15" width="4.7109375" customWidth="1"/>
    <col min="16" max="16" width="8.28515625" hidden="1" customWidth="1"/>
    <col min="17" max="32" width="9.140625" hidden="1" customWidth="1"/>
    <col min="33" max="34" width="9.140625" customWidth="1"/>
    <col min="36" max="36" width="7" customWidth="1"/>
    <col min="37" max="37" width="9.140625" hidden="1" customWidth="1"/>
    <col min="41" max="41" width="5.28515625" customWidth="1"/>
    <col min="42" max="45" width="9.140625" hidden="1" customWidth="1"/>
  </cols>
  <sheetData>
    <row r="1" spans="1:51" ht="13.5" thickBot="1" x14ac:dyDescent="0.25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 t="s">
        <v>228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20.25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 t="s">
        <v>229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</row>
    <row r="3" spans="1:51" x14ac:dyDescent="0.2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 t="s">
        <v>92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</row>
    <row r="4" spans="1:5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 t="s">
        <v>93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</row>
    <row r="5" spans="1:5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 t="s">
        <v>94</v>
      </c>
      <c r="N5" s="166"/>
      <c r="O5" s="166"/>
      <c r="P5" s="166"/>
      <c r="Q5" s="167" t="s">
        <v>95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</row>
    <row r="6" spans="1:5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 t="s">
        <v>96</v>
      </c>
      <c r="N6" s="165"/>
      <c r="O6" s="165"/>
      <c r="P6" s="165"/>
      <c r="Q6" s="167" t="s">
        <v>97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</row>
    <row r="7" spans="1:51" ht="21" thickBot="1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 t="s">
        <v>98</v>
      </c>
      <c r="N7" s="169"/>
      <c r="O7" s="169"/>
      <c r="P7" s="169"/>
      <c r="Q7" s="170" t="s">
        <v>99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</row>
    <row r="8" spans="1:51" x14ac:dyDescent="0.2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16.5" thickBot="1" x14ac:dyDescent="0.25">
      <c r="A9" s="172" t="s">
        <v>100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</row>
    <row r="10" spans="1:51" x14ac:dyDescent="0.2">
      <c r="A10" s="173" t="s">
        <v>101</v>
      </c>
      <c r="B10" s="173"/>
      <c r="C10" s="173"/>
      <c r="D10" s="173" t="s">
        <v>102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4" t="s">
        <v>23</v>
      </c>
      <c r="AF10" s="174"/>
      <c r="AG10" s="174"/>
      <c r="AH10" s="174"/>
      <c r="AI10" s="174" t="s">
        <v>103</v>
      </c>
      <c r="AJ10" s="174"/>
      <c r="AK10" s="174"/>
      <c r="AL10" s="174"/>
      <c r="AM10" s="174" t="s">
        <v>104</v>
      </c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51" x14ac:dyDescent="0.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 t="s">
        <v>105</v>
      </c>
      <c r="AF11" s="176"/>
      <c r="AG11" s="176"/>
      <c r="AH11" s="176"/>
      <c r="AI11" s="176" t="s">
        <v>106</v>
      </c>
      <c r="AJ11" s="176"/>
      <c r="AK11" s="176"/>
      <c r="AL11" s="176"/>
      <c r="AM11" s="176" t="s">
        <v>107</v>
      </c>
      <c r="AN11" s="176"/>
      <c r="AO11" s="176"/>
      <c r="AP11" s="176"/>
      <c r="AQ11" s="176"/>
      <c r="AR11" s="176"/>
      <c r="AS11" s="176"/>
      <c r="AT11" s="176" t="s">
        <v>108</v>
      </c>
      <c r="AU11" s="176"/>
      <c r="AV11" s="176" t="s">
        <v>109</v>
      </c>
      <c r="AW11" s="176"/>
      <c r="AX11" s="176" t="s">
        <v>110</v>
      </c>
      <c r="AY11" s="176"/>
    </row>
    <row r="12" spans="1:51" x14ac:dyDescent="0.2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x14ac:dyDescent="0.2">
      <c r="A13" s="178" t="s">
        <v>111</v>
      </c>
      <c r="B13" s="178"/>
      <c r="C13" s="178"/>
      <c r="D13" s="179" t="s">
        <v>112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0">
        <v>110000</v>
      </c>
      <c r="AF13" s="180"/>
      <c r="AG13" s="180"/>
      <c r="AH13" s="180"/>
      <c r="AI13" s="180">
        <v>76000</v>
      </c>
      <c r="AJ13" s="180"/>
      <c r="AK13" s="180"/>
      <c r="AL13" s="180"/>
      <c r="AM13" s="180">
        <v>76298.22</v>
      </c>
      <c r="AN13" s="180"/>
      <c r="AO13" s="180"/>
      <c r="AP13" s="180"/>
      <c r="AQ13" s="180"/>
      <c r="AR13" s="180"/>
      <c r="AS13" s="180"/>
      <c r="AT13" s="181">
        <v>69.36</v>
      </c>
      <c r="AU13" s="181"/>
      <c r="AV13" s="181">
        <v>100.39</v>
      </c>
      <c r="AW13" s="181"/>
      <c r="AX13" s="182">
        <v>-298.22000000000003</v>
      </c>
      <c r="AY13" s="182"/>
    </row>
    <row r="14" spans="1:51" x14ac:dyDescent="0.2">
      <c r="A14" s="183" t="s">
        <v>113</v>
      </c>
      <c r="B14" s="183"/>
      <c r="C14" s="183"/>
      <c r="D14" s="184" t="s">
        <v>114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5">
        <v>80000</v>
      </c>
      <c r="AF14" s="185"/>
      <c r="AG14" s="185"/>
      <c r="AH14" s="185"/>
      <c r="AI14" s="185">
        <v>116000</v>
      </c>
      <c r="AJ14" s="185"/>
      <c r="AK14" s="185"/>
      <c r="AL14" s="185"/>
      <c r="AM14" s="185">
        <v>119109.8</v>
      </c>
      <c r="AN14" s="185"/>
      <c r="AO14" s="185"/>
      <c r="AP14" s="185"/>
      <c r="AQ14" s="185"/>
      <c r="AR14" s="185"/>
      <c r="AS14" s="185"/>
      <c r="AT14" s="186">
        <v>148.88</v>
      </c>
      <c r="AU14" s="186"/>
      <c r="AV14" s="186">
        <v>102.68</v>
      </c>
      <c r="AW14" s="186"/>
      <c r="AX14" s="187">
        <v>-3109.8</v>
      </c>
      <c r="AY14" s="187"/>
    </row>
    <row r="15" spans="1:51" ht="13.5" thickBot="1" x14ac:dyDescent="0.25">
      <c r="A15" s="188" t="s">
        <v>117</v>
      </c>
      <c r="B15" s="188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>
        <v>190000</v>
      </c>
      <c r="AF15" s="190"/>
      <c r="AG15" s="190"/>
      <c r="AH15" s="190"/>
      <c r="AI15" s="190">
        <v>192000</v>
      </c>
      <c r="AJ15" s="190"/>
      <c r="AK15" s="190"/>
      <c r="AL15" s="190"/>
      <c r="AM15" s="190">
        <v>195408.02</v>
      </c>
      <c r="AN15" s="190"/>
      <c r="AO15" s="190"/>
      <c r="AP15" s="190"/>
      <c r="AQ15" s="190"/>
      <c r="AR15" s="190"/>
      <c r="AS15" s="190"/>
      <c r="AT15" s="191">
        <v>102.84</v>
      </c>
      <c r="AU15" s="191"/>
      <c r="AV15" s="191">
        <v>101.77</v>
      </c>
      <c r="AW15" s="191"/>
      <c r="AX15" s="192">
        <v>-3408.02</v>
      </c>
      <c r="AY15" s="192"/>
    </row>
    <row r="16" spans="1:51" x14ac:dyDescent="0.2">
      <c r="A16" s="193" t="s">
        <v>118</v>
      </c>
      <c r="B16" s="193"/>
      <c r="C16" s="193"/>
      <c r="D16" s="194" t="s">
        <v>119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5">
        <v>55000</v>
      </c>
      <c r="AF16" s="195"/>
      <c r="AG16" s="195"/>
      <c r="AH16" s="195"/>
      <c r="AI16" s="195">
        <v>5000</v>
      </c>
      <c r="AJ16" s="195"/>
      <c r="AK16" s="195"/>
      <c r="AL16" s="195"/>
      <c r="AM16" s="195">
        <v>4563.8500000000004</v>
      </c>
      <c r="AN16" s="195"/>
      <c r="AO16" s="195"/>
      <c r="AP16" s="195"/>
      <c r="AQ16" s="195"/>
      <c r="AR16" s="195"/>
      <c r="AS16" s="195"/>
      <c r="AT16" s="196">
        <v>8.2899999999999991</v>
      </c>
      <c r="AU16" s="196"/>
      <c r="AV16" s="196">
        <v>91.27</v>
      </c>
      <c r="AW16" s="196"/>
      <c r="AX16" s="196">
        <v>436.15</v>
      </c>
      <c r="AY16" s="196"/>
    </row>
    <row r="17" spans="1:51" x14ac:dyDescent="0.2">
      <c r="A17" s="183" t="s">
        <v>124</v>
      </c>
      <c r="B17" s="183"/>
      <c r="C17" s="183"/>
      <c r="D17" s="184" t="s">
        <v>125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5">
        <v>260000</v>
      </c>
      <c r="AF17" s="185"/>
      <c r="AG17" s="185"/>
      <c r="AH17" s="185"/>
      <c r="AI17" s="185">
        <v>165000</v>
      </c>
      <c r="AJ17" s="185"/>
      <c r="AK17" s="185"/>
      <c r="AL17" s="185"/>
      <c r="AM17" s="185">
        <v>164669.81</v>
      </c>
      <c r="AN17" s="185"/>
      <c r="AO17" s="185"/>
      <c r="AP17" s="185"/>
      <c r="AQ17" s="185"/>
      <c r="AR17" s="185"/>
      <c r="AS17" s="185"/>
      <c r="AT17" s="186">
        <v>63.33</v>
      </c>
      <c r="AU17" s="186"/>
      <c r="AV17" s="186">
        <v>99.79</v>
      </c>
      <c r="AW17" s="186"/>
      <c r="AX17" s="186">
        <v>330.19</v>
      </c>
      <c r="AY17" s="186"/>
    </row>
    <row r="18" spans="1:51" ht="13.5" thickBot="1" x14ac:dyDescent="0.25">
      <c r="A18" s="188" t="s">
        <v>126</v>
      </c>
      <c r="B18" s="188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0">
        <v>315000</v>
      </c>
      <c r="AF18" s="190"/>
      <c r="AG18" s="190"/>
      <c r="AH18" s="190"/>
      <c r="AI18" s="190">
        <v>170000</v>
      </c>
      <c r="AJ18" s="190"/>
      <c r="AK18" s="190"/>
      <c r="AL18" s="190"/>
      <c r="AM18" s="190">
        <v>169233.66</v>
      </c>
      <c r="AN18" s="190"/>
      <c r="AO18" s="190"/>
      <c r="AP18" s="190"/>
      <c r="AQ18" s="190"/>
      <c r="AR18" s="190"/>
      <c r="AS18" s="190"/>
      <c r="AT18" s="191">
        <v>53.72</v>
      </c>
      <c r="AU18" s="191"/>
      <c r="AV18" s="191">
        <v>99.54</v>
      </c>
      <c r="AW18" s="191"/>
      <c r="AX18" s="191">
        <v>766.34</v>
      </c>
      <c r="AY18" s="191"/>
    </row>
    <row r="19" spans="1:51" x14ac:dyDescent="0.2">
      <c r="A19" s="193" t="s">
        <v>127</v>
      </c>
      <c r="B19" s="193"/>
      <c r="C19" s="193"/>
      <c r="D19" s="194" t="s">
        <v>128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5">
        <v>976791</v>
      </c>
      <c r="AF19" s="195"/>
      <c r="AG19" s="195"/>
      <c r="AH19" s="195"/>
      <c r="AI19" s="195">
        <v>976791</v>
      </c>
      <c r="AJ19" s="195"/>
      <c r="AK19" s="195"/>
      <c r="AL19" s="195"/>
      <c r="AM19" s="195">
        <v>933390</v>
      </c>
      <c r="AN19" s="195"/>
      <c r="AO19" s="195"/>
      <c r="AP19" s="195"/>
      <c r="AQ19" s="195"/>
      <c r="AR19" s="195"/>
      <c r="AS19" s="195"/>
      <c r="AT19" s="196">
        <v>95.55</v>
      </c>
      <c r="AU19" s="196"/>
      <c r="AV19" s="196">
        <v>95.55</v>
      </c>
      <c r="AW19" s="196"/>
      <c r="AX19" s="196">
        <v>43401</v>
      </c>
      <c r="AY19" s="196"/>
    </row>
    <row r="20" spans="1:51" x14ac:dyDescent="0.2">
      <c r="A20" s="183" t="s">
        <v>129</v>
      </c>
      <c r="B20" s="183"/>
      <c r="C20" s="183"/>
      <c r="D20" s="184" t="s">
        <v>130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5">
        <v>0</v>
      </c>
      <c r="AF20" s="185"/>
      <c r="AG20" s="185"/>
      <c r="AH20" s="185"/>
      <c r="AI20" s="185">
        <v>333000</v>
      </c>
      <c r="AJ20" s="185"/>
      <c r="AK20" s="185"/>
      <c r="AL20" s="185"/>
      <c r="AM20" s="185">
        <v>317348.64</v>
      </c>
      <c r="AN20" s="185"/>
      <c r="AO20" s="185"/>
      <c r="AP20" s="185"/>
      <c r="AQ20" s="185"/>
      <c r="AR20" s="185"/>
      <c r="AS20" s="185"/>
      <c r="AT20" s="186">
        <v>0</v>
      </c>
      <c r="AU20" s="186"/>
      <c r="AV20" s="186">
        <v>95.29</v>
      </c>
      <c r="AW20" s="186"/>
      <c r="AX20" s="186">
        <v>15651.36</v>
      </c>
      <c r="AY20" s="186"/>
    </row>
    <row r="21" spans="1:51" x14ac:dyDescent="0.2">
      <c r="A21" s="183" t="s">
        <v>133</v>
      </c>
      <c r="B21" s="183"/>
      <c r="C21" s="183"/>
      <c r="D21" s="184" t="s">
        <v>134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5">
        <v>4100</v>
      </c>
      <c r="AF21" s="185"/>
      <c r="AG21" s="185"/>
      <c r="AH21" s="185"/>
      <c r="AI21" s="185">
        <v>14700</v>
      </c>
      <c r="AJ21" s="185"/>
      <c r="AK21" s="185"/>
      <c r="AL21" s="185"/>
      <c r="AM21" s="185">
        <v>14000.95</v>
      </c>
      <c r="AN21" s="185"/>
      <c r="AO21" s="185"/>
      <c r="AP21" s="185"/>
      <c r="AQ21" s="185"/>
      <c r="AR21" s="185"/>
      <c r="AS21" s="185"/>
      <c r="AT21" s="186">
        <v>341.48</v>
      </c>
      <c r="AU21" s="186"/>
      <c r="AV21" s="186">
        <v>95.24</v>
      </c>
      <c r="AW21" s="186"/>
      <c r="AX21" s="186">
        <v>699.05</v>
      </c>
      <c r="AY21" s="186"/>
    </row>
    <row r="22" spans="1:51" x14ac:dyDescent="0.2">
      <c r="A22" s="183" t="s">
        <v>135</v>
      </c>
      <c r="B22" s="183"/>
      <c r="C22" s="183"/>
      <c r="D22" s="184" t="s">
        <v>136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5">
        <v>15000</v>
      </c>
      <c r="AF22" s="185"/>
      <c r="AG22" s="185"/>
      <c r="AH22" s="185"/>
      <c r="AI22" s="185">
        <v>40000</v>
      </c>
      <c r="AJ22" s="185"/>
      <c r="AK22" s="185"/>
      <c r="AL22" s="185"/>
      <c r="AM22" s="185">
        <v>38824</v>
      </c>
      <c r="AN22" s="185"/>
      <c r="AO22" s="185"/>
      <c r="AP22" s="185"/>
      <c r="AQ22" s="185"/>
      <c r="AR22" s="185"/>
      <c r="AS22" s="185"/>
      <c r="AT22" s="186">
        <v>258.82</v>
      </c>
      <c r="AU22" s="186"/>
      <c r="AV22" s="186">
        <v>97.06</v>
      </c>
      <c r="AW22" s="186"/>
      <c r="AX22" s="186">
        <v>1176</v>
      </c>
      <c r="AY22" s="186"/>
    </row>
    <row r="23" spans="1:51" ht="13.5" thickBot="1" x14ac:dyDescent="0.25">
      <c r="A23" s="188" t="s">
        <v>137</v>
      </c>
      <c r="B23" s="188"/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90">
        <v>995891</v>
      </c>
      <c r="AF23" s="190"/>
      <c r="AG23" s="190"/>
      <c r="AH23" s="190"/>
      <c r="AI23" s="190">
        <v>1364491</v>
      </c>
      <c r="AJ23" s="190"/>
      <c r="AK23" s="190"/>
      <c r="AL23" s="190"/>
      <c r="AM23" s="190">
        <v>1303563.5900000001</v>
      </c>
      <c r="AN23" s="190"/>
      <c r="AO23" s="190"/>
      <c r="AP23" s="190"/>
      <c r="AQ23" s="190"/>
      <c r="AR23" s="190"/>
      <c r="AS23" s="190"/>
      <c r="AT23" s="191">
        <v>130.88999999999999</v>
      </c>
      <c r="AU23" s="191"/>
      <c r="AV23" s="191">
        <v>95.53</v>
      </c>
      <c r="AW23" s="191"/>
      <c r="AX23" s="191">
        <v>60927.41</v>
      </c>
      <c r="AY23" s="191"/>
    </row>
    <row r="24" spans="1:51" x14ac:dyDescent="0.2">
      <c r="A24" s="193" t="s">
        <v>140</v>
      </c>
      <c r="B24" s="193"/>
      <c r="C24" s="193"/>
      <c r="D24" s="194" t="s">
        <v>141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5">
        <v>35000</v>
      </c>
      <c r="AF24" s="195"/>
      <c r="AG24" s="195"/>
      <c r="AH24" s="195"/>
      <c r="AI24" s="195">
        <v>35000</v>
      </c>
      <c r="AJ24" s="195"/>
      <c r="AK24" s="195"/>
      <c r="AL24" s="195"/>
      <c r="AM24" s="195">
        <v>9653.57</v>
      </c>
      <c r="AN24" s="195"/>
      <c r="AO24" s="195"/>
      <c r="AP24" s="195"/>
      <c r="AQ24" s="195"/>
      <c r="AR24" s="195"/>
      <c r="AS24" s="195"/>
      <c r="AT24" s="196">
        <v>27.58</v>
      </c>
      <c r="AU24" s="196"/>
      <c r="AV24" s="196">
        <v>27.58</v>
      </c>
      <c r="AW24" s="196"/>
      <c r="AX24" s="196">
        <v>25346.43</v>
      </c>
      <c r="AY24" s="196"/>
    </row>
    <row r="25" spans="1:51" ht="13.5" thickBot="1" x14ac:dyDescent="0.25">
      <c r="A25" s="188" t="s">
        <v>142</v>
      </c>
      <c r="B25" s="188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90">
        <v>35000</v>
      </c>
      <c r="AF25" s="190"/>
      <c r="AG25" s="190"/>
      <c r="AH25" s="190"/>
      <c r="AI25" s="190">
        <v>35000</v>
      </c>
      <c r="AJ25" s="190"/>
      <c r="AK25" s="190"/>
      <c r="AL25" s="190"/>
      <c r="AM25" s="190">
        <v>9653.57</v>
      </c>
      <c r="AN25" s="190"/>
      <c r="AO25" s="190"/>
      <c r="AP25" s="190"/>
      <c r="AQ25" s="190"/>
      <c r="AR25" s="190"/>
      <c r="AS25" s="190"/>
      <c r="AT25" s="191">
        <v>27.58</v>
      </c>
      <c r="AU25" s="191"/>
      <c r="AV25" s="191">
        <v>27.58</v>
      </c>
      <c r="AW25" s="191"/>
      <c r="AX25" s="191">
        <v>25346.43</v>
      </c>
      <c r="AY25" s="191"/>
    </row>
    <row r="26" spans="1:51" x14ac:dyDescent="0.2">
      <c r="A26" s="193" t="s">
        <v>145</v>
      </c>
      <c r="B26" s="193"/>
      <c r="C26" s="193"/>
      <c r="D26" s="194" t="s">
        <v>146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5">
        <v>112000</v>
      </c>
      <c r="AF26" s="195"/>
      <c r="AG26" s="195"/>
      <c r="AH26" s="195"/>
      <c r="AI26" s="195">
        <v>166400</v>
      </c>
      <c r="AJ26" s="195"/>
      <c r="AK26" s="195"/>
      <c r="AL26" s="195"/>
      <c r="AM26" s="195">
        <v>165780.5</v>
      </c>
      <c r="AN26" s="195"/>
      <c r="AO26" s="195"/>
      <c r="AP26" s="195"/>
      <c r="AQ26" s="195"/>
      <c r="AR26" s="195"/>
      <c r="AS26" s="195"/>
      <c r="AT26" s="196">
        <v>148.01</v>
      </c>
      <c r="AU26" s="196"/>
      <c r="AV26" s="196">
        <v>99.62</v>
      </c>
      <c r="AW26" s="196"/>
      <c r="AX26" s="196">
        <v>619.5</v>
      </c>
      <c r="AY26" s="196"/>
    </row>
    <row r="27" spans="1:51" ht="13.5" thickBot="1" x14ac:dyDescent="0.25">
      <c r="A27" s="188" t="s">
        <v>147</v>
      </c>
      <c r="B27" s="188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>
        <v>112000</v>
      </c>
      <c r="AF27" s="190"/>
      <c r="AG27" s="190"/>
      <c r="AH27" s="190"/>
      <c r="AI27" s="190">
        <v>166400</v>
      </c>
      <c r="AJ27" s="190"/>
      <c r="AK27" s="190"/>
      <c r="AL27" s="190"/>
      <c r="AM27" s="190">
        <v>165781.5</v>
      </c>
      <c r="AN27" s="190"/>
      <c r="AO27" s="190"/>
      <c r="AP27" s="190"/>
      <c r="AQ27" s="190"/>
      <c r="AR27" s="190"/>
      <c r="AS27" s="190"/>
      <c r="AT27" s="191">
        <v>148.01</v>
      </c>
      <c r="AU27" s="191"/>
      <c r="AV27" s="191">
        <v>99.62</v>
      </c>
      <c r="AW27" s="191"/>
      <c r="AX27" s="191">
        <v>618.5</v>
      </c>
      <c r="AY27" s="191"/>
    </row>
    <row r="28" spans="1:51" x14ac:dyDescent="0.2">
      <c r="A28" s="193" t="s">
        <v>153</v>
      </c>
      <c r="B28" s="193"/>
      <c r="C28" s="193"/>
      <c r="D28" s="194" t="s">
        <v>154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5">
        <v>0</v>
      </c>
      <c r="AF28" s="195"/>
      <c r="AG28" s="195"/>
      <c r="AH28" s="195"/>
      <c r="AI28" s="195">
        <v>0</v>
      </c>
      <c r="AJ28" s="195"/>
      <c r="AK28" s="195"/>
      <c r="AL28" s="195"/>
      <c r="AM28" s="195">
        <v>24130</v>
      </c>
      <c r="AN28" s="195"/>
      <c r="AO28" s="195"/>
      <c r="AP28" s="195"/>
      <c r="AQ28" s="195"/>
      <c r="AR28" s="195"/>
      <c r="AS28" s="195"/>
      <c r="AT28" s="196">
        <v>0</v>
      </c>
      <c r="AU28" s="196"/>
      <c r="AV28" s="196">
        <v>0</v>
      </c>
      <c r="AW28" s="196"/>
      <c r="AX28" s="197">
        <v>-24130</v>
      </c>
      <c r="AY28" s="197"/>
    </row>
    <row r="29" spans="1:51" ht="13.5" thickBot="1" x14ac:dyDescent="0.25">
      <c r="A29" s="188" t="s">
        <v>155</v>
      </c>
      <c r="B29" s="188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90">
        <v>0</v>
      </c>
      <c r="AF29" s="190"/>
      <c r="AG29" s="190"/>
      <c r="AH29" s="190"/>
      <c r="AI29" s="190">
        <v>0</v>
      </c>
      <c r="AJ29" s="190"/>
      <c r="AK29" s="190"/>
      <c r="AL29" s="190"/>
      <c r="AM29" s="190">
        <v>24130</v>
      </c>
      <c r="AN29" s="190"/>
      <c r="AO29" s="190"/>
      <c r="AP29" s="190"/>
      <c r="AQ29" s="190"/>
      <c r="AR29" s="190"/>
      <c r="AS29" s="190"/>
      <c r="AT29" s="191">
        <v>0</v>
      </c>
      <c r="AU29" s="191"/>
      <c r="AV29" s="191">
        <v>0</v>
      </c>
      <c r="AW29" s="191"/>
      <c r="AX29" s="192">
        <v>-24130</v>
      </c>
      <c r="AY29" s="192"/>
    </row>
    <row r="30" spans="1:51" ht="13.5" thickBot="1" x14ac:dyDescent="0.25">
      <c r="A30" s="198" t="s">
        <v>156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9">
        <v>1647891</v>
      </c>
      <c r="AF30" s="199"/>
      <c r="AG30" s="199"/>
      <c r="AH30" s="199"/>
      <c r="AI30" s="199">
        <v>1927891</v>
      </c>
      <c r="AJ30" s="199"/>
      <c r="AK30" s="199"/>
      <c r="AL30" s="199"/>
      <c r="AM30" s="199">
        <v>1867770.34</v>
      </c>
      <c r="AN30" s="199"/>
      <c r="AO30" s="199"/>
      <c r="AP30" s="199"/>
      <c r="AQ30" s="199"/>
      <c r="AR30" s="199"/>
      <c r="AS30" s="199"/>
      <c r="AT30" s="200">
        <v>113.34</v>
      </c>
      <c r="AU30" s="200"/>
      <c r="AV30" s="200">
        <v>96.88</v>
      </c>
      <c r="AW30" s="200"/>
      <c r="AX30" s="200">
        <v>60120.66</v>
      </c>
      <c r="AY30" s="200"/>
    </row>
    <row r="31" spans="1:5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</row>
    <row r="32" spans="1:51" ht="20.25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201" t="s">
        <v>157</v>
      </c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</row>
    <row r="33" spans="1:51" x14ac:dyDescent="0.2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4" t="s">
        <v>92</v>
      </c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</row>
    <row r="34" spans="1:51" x14ac:dyDescent="0.2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 t="s">
        <v>93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</row>
    <row r="35" spans="1:51" x14ac:dyDescent="0.2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 t="s">
        <v>94</v>
      </c>
      <c r="N35" s="166"/>
      <c r="O35" s="166"/>
      <c r="P35" s="166"/>
      <c r="Q35" s="167" t="s">
        <v>95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</row>
    <row r="36" spans="1:51" x14ac:dyDescent="0.2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 t="s">
        <v>96</v>
      </c>
      <c r="N36" s="165"/>
      <c r="O36" s="165"/>
      <c r="P36" s="165"/>
      <c r="Q36" s="167" t="s">
        <v>97</v>
      </c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</row>
    <row r="37" spans="1:51" ht="21" thickBot="1" x14ac:dyDescent="0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 t="s">
        <v>98</v>
      </c>
      <c r="N37" s="169"/>
      <c r="O37" s="169"/>
      <c r="P37" s="169"/>
      <c r="Q37" s="170" t="s">
        <v>99</v>
      </c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</row>
    <row r="38" spans="1:51" x14ac:dyDescent="0.2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</row>
    <row r="39" spans="1:51" ht="16.5" thickBot="1" x14ac:dyDescent="0.25">
      <c r="A39" s="172" t="s">
        <v>158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</row>
    <row r="40" spans="1:51" x14ac:dyDescent="0.2">
      <c r="A40" s="173" t="s">
        <v>101</v>
      </c>
      <c r="B40" s="173"/>
      <c r="C40" s="173"/>
      <c r="D40" s="173" t="s">
        <v>102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4" t="s">
        <v>23</v>
      </c>
      <c r="AF40" s="174"/>
      <c r="AG40" s="174"/>
      <c r="AH40" s="174"/>
      <c r="AI40" s="174" t="s">
        <v>103</v>
      </c>
      <c r="AJ40" s="174"/>
      <c r="AK40" s="174"/>
      <c r="AL40" s="174"/>
      <c r="AM40" s="174" t="s">
        <v>104</v>
      </c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</row>
    <row r="41" spans="1:51" x14ac:dyDescent="0.2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6" t="s">
        <v>105</v>
      </c>
      <c r="AF41" s="176"/>
      <c r="AG41" s="176"/>
      <c r="AH41" s="176"/>
      <c r="AI41" s="176" t="s">
        <v>106</v>
      </c>
      <c r="AJ41" s="176"/>
      <c r="AK41" s="176"/>
      <c r="AL41" s="176"/>
      <c r="AM41" s="176" t="s">
        <v>107</v>
      </c>
      <c r="AN41" s="176"/>
      <c r="AO41" s="176"/>
      <c r="AP41" s="176"/>
      <c r="AQ41" s="176"/>
      <c r="AR41" s="176"/>
      <c r="AS41" s="176"/>
      <c r="AT41" s="176" t="s">
        <v>108</v>
      </c>
      <c r="AU41" s="176"/>
      <c r="AV41" s="176" t="s">
        <v>109</v>
      </c>
      <c r="AW41" s="176"/>
      <c r="AX41" s="176" t="s">
        <v>110</v>
      </c>
      <c r="AY41" s="176"/>
    </row>
    <row r="42" spans="1:51" x14ac:dyDescent="0.2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1:51" x14ac:dyDescent="0.2">
      <c r="A43" s="178" t="s">
        <v>159</v>
      </c>
      <c r="B43" s="178"/>
      <c r="C43" s="178"/>
      <c r="D43" s="179" t="s">
        <v>160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80">
        <v>1980000</v>
      </c>
      <c r="AF43" s="180"/>
      <c r="AG43" s="180"/>
      <c r="AH43" s="180"/>
      <c r="AI43" s="180">
        <v>2260000</v>
      </c>
      <c r="AJ43" s="180"/>
      <c r="AK43" s="180"/>
      <c r="AL43" s="180"/>
      <c r="AM43" s="180">
        <v>2226937.2599999998</v>
      </c>
      <c r="AN43" s="180"/>
      <c r="AO43" s="180"/>
      <c r="AP43" s="180"/>
      <c r="AQ43" s="180"/>
      <c r="AR43" s="180"/>
      <c r="AS43" s="180"/>
      <c r="AT43" s="181">
        <v>112.47</v>
      </c>
      <c r="AU43" s="181"/>
      <c r="AV43" s="181">
        <v>98.53</v>
      </c>
      <c r="AW43" s="181"/>
      <c r="AX43" s="181">
        <v>33062.74</v>
      </c>
      <c r="AY43" s="181"/>
    </row>
    <row r="44" spans="1:51" ht="13.5" thickBot="1" x14ac:dyDescent="0.25">
      <c r="A44" s="188" t="s">
        <v>163</v>
      </c>
      <c r="B44" s="188"/>
      <c r="C44" s="188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90">
        <v>1980000</v>
      </c>
      <c r="AF44" s="190"/>
      <c r="AG44" s="190"/>
      <c r="AH44" s="190"/>
      <c r="AI44" s="190">
        <v>2260000</v>
      </c>
      <c r="AJ44" s="190"/>
      <c r="AK44" s="190"/>
      <c r="AL44" s="190"/>
      <c r="AM44" s="190">
        <v>2226937.2599999998</v>
      </c>
      <c r="AN44" s="190"/>
      <c r="AO44" s="190"/>
      <c r="AP44" s="190"/>
      <c r="AQ44" s="190"/>
      <c r="AR44" s="190"/>
      <c r="AS44" s="190"/>
      <c r="AT44" s="191">
        <v>112.47</v>
      </c>
      <c r="AU44" s="191"/>
      <c r="AV44" s="191">
        <v>98.53</v>
      </c>
      <c r="AW44" s="191"/>
      <c r="AX44" s="191">
        <v>33062.74</v>
      </c>
      <c r="AY44" s="191"/>
    </row>
    <row r="45" spans="1:51" x14ac:dyDescent="0.2">
      <c r="A45" s="193" t="s">
        <v>168</v>
      </c>
      <c r="B45" s="193"/>
      <c r="C45" s="193"/>
      <c r="D45" s="194" t="s">
        <v>169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5">
        <v>0</v>
      </c>
      <c r="AF45" s="195"/>
      <c r="AG45" s="195"/>
      <c r="AH45" s="195"/>
      <c r="AI45" s="195">
        <v>0</v>
      </c>
      <c r="AJ45" s="195"/>
      <c r="AK45" s="195"/>
      <c r="AL45" s="195"/>
      <c r="AM45" s="195">
        <v>3306</v>
      </c>
      <c r="AN45" s="195"/>
      <c r="AO45" s="195"/>
      <c r="AP45" s="195"/>
      <c r="AQ45" s="195"/>
      <c r="AR45" s="195"/>
      <c r="AS45" s="195"/>
      <c r="AT45" s="196">
        <v>0</v>
      </c>
      <c r="AU45" s="196"/>
      <c r="AV45" s="196">
        <v>0</v>
      </c>
      <c r="AW45" s="196"/>
      <c r="AX45" s="197">
        <v>-3306</v>
      </c>
      <c r="AY45" s="197"/>
    </row>
    <row r="46" spans="1:51" ht="13.5" thickBot="1" x14ac:dyDescent="0.25">
      <c r="A46" s="188" t="s">
        <v>170</v>
      </c>
      <c r="B46" s="188"/>
      <c r="C46" s="188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90">
        <v>0</v>
      </c>
      <c r="AF46" s="190"/>
      <c r="AG46" s="190"/>
      <c r="AH46" s="190"/>
      <c r="AI46" s="190">
        <v>0</v>
      </c>
      <c r="AJ46" s="190"/>
      <c r="AK46" s="190"/>
      <c r="AL46" s="190"/>
      <c r="AM46" s="190">
        <v>3306</v>
      </c>
      <c r="AN46" s="190"/>
      <c r="AO46" s="190"/>
      <c r="AP46" s="190"/>
      <c r="AQ46" s="190"/>
      <c r="AR46" s="190"/>
      <c r="AS46" s="190"/>
      <c r="AT46" s="191">
        <v>0</v>
      </c>
      <c r="AU46" s="191"/>
      <c r="AV46" s="191">
        <v>0</v>
      </c>
      <c r="AW46" s="191"/>
      <c r="AX46" s="192">
        <v>-3306</v>
      </c>
      <c r="AY46" s="192"/>
    </row>
    <row r="47" spans="1:51" ht="13.5" thickBot="1" x14ac:dyDescent="0.25">
      <c r="A47" s="198" t="s">
        <v>176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9">
        <v>1980000</v>
      </c>
      <c r="AF47" s="199"/>
      <c r="AG47" s="199"/>
      <c r="AH47" s="199"/>
      <c r="AI47" s="199">
        <v>2260000</v>
      </c>
      <c r="AJ47" s="199"/>
      <c r="AK47" s="199"/>
      <c r="AL47" s="199"/>
      <c r="AM47" s="199">
        <v>2230243.2599999998</v>
      </c>
      <c r="AN47" s="199"/>
      <c r="AO47" s="199"/>
      <c r="AP47" s="199"/>
      <c r="AQ47" s="199"/>
      <c r="AR47" s="199"/>
      <c r="AS47" s="199"/>
      <c r="AT47" s="200">
        <v>112.63</v>
      </c>
      <c r="AU47" s="200"/>
      <c r="AV47" s="200">
        <v>98.68</v>
      </c>
      <c r="AW47" s="200"/>
      <c r="AX47" s="200">
        <v>29756.74</v>
      </c>
      <c r="AY47" s="200"/>
    </row>
    <row r="48" spans="1:51" ht="13.5" thickBot="1" x14ac:dyDescent="0.25">
      <c r="A48" s="198" t="s">
        <v>177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9">
        <v>332109</v>
      </c>
      <c r="AF48" s="199"/>
      <c r="AG48" s="199"/>
      <c r="AH48" s="199"/>
      <c r="AI48" s="199">
        <v>332109</v>
      </c>
      <c r="AJ48" s="199"/>
      <c r="AK48" s="199"/>
      <c r="AL48" s="199"/>
      <c r="AM48" s="199">
        <v>362472.92</v>
      </c>
      <c r="AN48" s="199"/>
      <c r="AO48" s="199"/>
      <c r="AP48" s="199"/>
      <c r="AQ48" s="199"/>
      <c r="AR48" s="199"/>
      <c r="AS48" s="199"/>
      <c r="AT48" s="202"/>
      <c r="AU48" s="202"/>
      <c r="AV48" s="202"/>
      <c r="AW48" s="202"/>
      <c r="AX48" s="202"/>
      <c r="AY48" s="202"/>
    </row>
    <row r="49" spans="1:51" x14ac:dyDescent="0.2">
      <c r="A49" s="160" t="s">
        <v>178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</row>
    <row r="50" spans="1:51" x14ac:dyDescent="0.2">
      <c r="A50" s="203" t="s">
        <v>179</v>
      </c>
      <c r="B50" s="204" t="s">
        <v>180</v>
      </c>
      <c r="C50" s="204"/>
      <c r="D50" s="204"/>
      <c r="E50" s="204"/>
      <c r="F50" s="205" t="s">
        <v>181</v>
      </c>
      <c r="G50" s="205" t="s">
        <v>182</v>
      </c>
      <c r="H50" s="204" t="s">
        <v>101</v>
      </c>
      <c r="I50" s="204"/>
      <c r="J50" s="204"/>
      <c r="K50" s="204" t="s">
        <v>183</v>
      </c>
      <c r="L50" s="204"/>
      <c r="M50" s="204" t="s">
        <v>184</v>
      </c>
      <c r="N50" s="204"/>
      <c r="O50" s="204"/>
      <c r="P50" s="204" t="s">
        <v>185</v>
      </c>
      <c r="Q50" s="204"/>
      <c r="R50" s="204" t="s">
        <v>186</v>
      </c>
      <c r="S50" s="204"/>
      <c r="T50" s="204"/>
      <c r="U50" s="204" t="s">
        <v>187</v>
      </c>
      <c r="V50" s="204"/>
      <c r="W50" s="204"/>
      <c r="X50" s="204"/>
      <c r="Y50" s="204"/>
      <c r="Z50" s="204" t="s">
        <v>188</v>
      </c>
      <c r="AA50" s="204"/>
      <c r="AB50" s="204"/>
      <c r="AC50" s="204"/>
      <c r="AD50" s="204" t="s">
        <v>189</v>
      </c>
      <c r="AE50" s="204"/>
      <c r="AF50" s="204"/>
      <c r="AG50" s="204" t="s">
        <v>190</v>
      </c>
      <c r="AH50" s="204"/>
      <c r="AI50" s="204"/>
      <c r="AJ50" s="204"/>
      <c r="AK50" s="204" t="s">
        <v>191</v>
      </c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</row>
    <row r="51" spans="1:51" x14ac:dyDescent="0.2">
      <c r="A51" s="206" t="s">
        <v>192</v>
      </c>
      <c r="B51" s="207" t="s">
        <v>193</v>
      </c>
      <c r="C51" s="207"/>
      <c r="D51" s="207"/>
      <c r="E51" s="207"/>
      <c r="F51" s="208" t="s">
        <v>194</v>
      </c>
      <c r="G51" s="208" t="s">
        <v>194</v>
      </c>
      <c r="H51" s="207" t="s">
        <v>195</v>
      </c>
      <c r="I51" s="207"/>
      <c r="J51" s="207"/>
      <c r="K51" s="207" t="s">
        <v>230</v>
      </c>
      <c r="L51" s="207"/>
      <c r="M51" s="207" t="s">
        <v>196</v>
      </c>
      <c r="N51" s="207"/>
      <c r="O51" s="207"/>
      <c r="P51" s="207" t="s">
        <v>196</v>
      </c>
      <c r="Q51" s="207"/>
      <c r="R51" s="207" t="s">
        <v>195</v>
      </c>
      <c r="S51" s="207"/>
      <c r="T51" s="207"/>
      <c r="U51" s="207" t="s">
        <v>193</v>
      </c>
      <c r="V51" s="207"/>
      <c r="W51" s="207"/>
      <c r="X51" s="207"/>
      <c r="Y51" s="207"/>
      <c r="Z51" s="207" t="s">
        <v>197</v>
      </c>
      <c r="AA51" s="207"/>
      <c r="AB51" s="207"/>
      <c r="AC51" s="207"/>
      <c r="AD51" s="207" t="s">
        <v>198</v>
      </c>
      <c r="AE51" s="207"/>
      <c r="AF51" s="207"/>
      <c r="AG51" s="207" t="s">
        <v>199</v>
      </c>
      <c r="AH51" s="207"/>
      <c r="AI51" s="207"/>
      <c r="AJ51" s="207"/>
      <c r="AK51" s="207" t="s">
        <v>199</v>
      </c>
      <c r="AL51" s="207"/>
      <c r="AM51" s="207"/>
      <c r="AN51" s="207"/>
      <c r="AO51" s="207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</row>
    <row r="52" spans="1:51" ht="13.5" thickBot="1" x14ac:dyDescent="0.25">
      <c r="A52" s="209" t="s">
        <v>200</v>
      </c>
      <c r="B52" s="210" t="s">
        <v>201</v>
      </c>
      <c r="C52" s="210"/>
      <c r="D52" s="210"/>
      <c r="E52" s="210"/>
      <c r="F52" s="211" t="s">
        <v>202</v>
      </c>
      <c r="G52" s="211" t="s">
        <v>202</v>
      </c>
      <c r="H52" s="210" t="s">
        <v>203</v>
      </c>
      <c r="I52" s="210"/>
      <c r="J52" s="210"/>
      <c r="K52" s="210" t="s">
        <v>231</v>
      </c>
      <c r="L52" s="210"/>
      <c r="M52" s="210" t="s">
        <v>204</v>
      </c>
      <c r="N52" s="210"/>
      <c r="O52" s="210"/>
      <c r="P52" s="210" t="s">
        <v>204</v>
      </c>
      <c r="Q52" s="210"/>
      <c r="R52" s="210" t="s">
        <v>203</v>
      </c>
      <c r="S52" s="210"/>
      <c r="T52" s="210"/>
      <c r="U52" s="210" t="s">
        <v>201</v>
      </c>
      <c r="V52" s="210"/>
      <c r="W52" s="210"/>
      <c r="X52" s="210"/>
      <c r="Y52" s="210"/>
      <c r="Z52" s="210" t="s">
        <v>205</v>
      </c>
      <c r="AA52" s="210"/>
      <c r="AB52" s="210"/>
      <c r="AC52" s="210"/>
      <c r="AD52" s="210" t="s">
        <v>206</v>
      </c>
      <c r="AE52" s="210"/>
      <c r="AF52" s="210"/>
      <c r="AG52" s="210" t="s">
        <v>207</v>
      </c>
      <c r="AH52" s="210"/>
      <c r="AI52" s="210"/>
      <c r="AJ52" s="210"/>
      <c r="AK52" s="210" t="s">
        <v>207</v>
      </c>
      <c r="AL52" s="210"/>
      <c r="AM52" s="210"/>
      <c r="AN52" s="210"/>
      <c r="AO52" s="210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</row>
    <row r="53" spans="1:51" ht="13.5" thickBot="1" x14ac:dyDescent="0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</row>
    <row r="54" spans="1:51" x14ac:dyDescent="0.2">
      <c r="A54" s="212" t="s">
        <v>208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 t="s">
        <v>209</v>
      </c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 t="s">
        <v>210</v>
      </c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</row>
    <row r="55" spans="1:51" x14ac:dyDescent="0.2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4" t="s">
        <v>211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</row>
    <row r="56" spans="1:51" x14ac:dyDescent="0.2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</row>
    <row r="57" spans="1:51" x14ac:dyDescent="0.2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5" t="s">
        <v>212</v>
      </c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x14ac:dyDescent="0.2">
      <c r="A58" s="215" t="s">
        <v>213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5" t="s">
        <v>214</v>
      </c>
      <c r="AC58" s="215"/>
      <c r="AD58" s="215"/>
      <c r="AE58" s="215"/>
      <c r="AF58" s="215"/>
      <c r="AG58" s="214" t="s">
        <v>215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6" t="s">
        <v>216</v>
      </c>
      <c r="AT58" s="216"/>
      <c r="AU58" s="217" t="s">
        <v>217</v>
      </c>
      <c r="AV58" s="217"/>
      <c r="AW58" s="217"/>
      <c r="AX58" s="217"/>
      <c r="AY58" s="217"/>
    </row>
    <row r="59" spans="1:51" x14ac:dyDescent="0.2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</row>
    <row r="60" spans="1:51" x14ac:dyDescent="0.2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</row>
    <row r="61" spans="1:51" x14ac:dyDescent="0.2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5" t="s">
        <v>218</v>
      </c>
      <c r="AC61" s="215"/>
      <c r="AD61" s="215"/>
      <c r="AE61" s="215"/>
      <c r="AF61" s="215"/>
      <c r="AG61" s="214" t="s">
        <v>219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6" t="s">
        <v>216</v>
      </c>
      <c r="AT61" s="216"/>
      <c r="AU61" s="217" t="s">
        <v>217</v>
      </c>
      <c r="AV61" s="217"/>
      <c r="AW61" s="217"/>
      <c r="AX61" s="217"/>
      <c r="AY61" s="217"/>
    </row>
    <row r="62" spans="1:51" x14ac:dyDescent="0.2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</row>
    <row r="63" spans="1:51" ht="13.5" thickBot="1" x14ac:dyDescent="0.25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</row>
    <row r="64" spans="1:51" x14ac:dyDescent="0.2">
      <c r="A64" s="219" t="s">
        <v>232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20" t="s">
        <v>221</v>
      </c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1" t="s">
        <v>222</v>
      </c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</row>
  </sheetData>
  <mergeCells count="334">
    <mergeCell ref="A62:AY62"/>
    <mergeCell ref="A63:AY63"/>
    <mergeCell ref="A64:U64"/>
    <mergeCell ref="V64:AM64"/>
    <mergeCell ref="AN64:AY64"/>
    <mergeCell ref="A59:AY59"/>
    <mergeCell ref="A60:AY60"/>
    <mergeCell ref="A61:P61"/>
    <mergeCell ref="Q61:AA61"/>
    <mergeCell ref="AB61:AF61"/>
    <mergeCell ref="AG61:AR61"/>
    <mergeCell ref="AS61:AT61"/>
    <mergeCell ref="AU61:AY61"/>
    <mergeCell ref="A56:AY56"/>
    <mergeCell ref="A57:P57"/>
    <mergeCell ref="Q57:AA57"/>
    <mergeCell ref="AB57:AY57"/>
    <mergeCell ref="A58:P58"/>
    <mergeCell ref="Q58:AA58"/>
    <mergeCell ref="AB58:AF58"/>
    <mergeCell ref="AG58:AR58"/>
    <mergeCell ref="AS58:AT58"/>
    <mergeCell ref="AU58:AY58"/>
    <mergeCell ref="AP52:AY52"/>
    <mergeCell ref="A53:AY53"/>
    <mergeCell ref="A54:P54"/>
    <mergeCell ref="Q54:AA54"/>
    <mergeCell ref="AB54:AY54"/>
    <mergeCell ref="A55:AF55"/>
    <mergeCell ref="AG55:AY55"/>
    <mergeCell ref="R52:T52"/>
    <mergeCell ref="U52:Y52"/>
    <mergeCell ref="Z52:AC52"/>
    <mergeCell ref="AD52:AF52"/>
    <mergeCell ref="AG52:AJ52"/>
    <mergeCell ref="AK52:AO52"/>
    <mergeCell ref="Z51:AC51"/>
    <mergeCell ref="AD51:AF51"/>
    <mergeCell ref="AG51:AJ51"/>
    <mergeCell ref="AK51:AO51"/>
    <mergeCell ref="AP51:AY51"/>
    <mergeCell ref="B52:E52"/>
    <mergeCell ref="H52:J52"/>
    <mergeCell ref="K52:L52"/>
    <mergeCell ref="M52:O52"/>
    <mergeCell ref="P52:Q52"/>
    <mergeCell ref="AG50:AJ50"/>
    <mergeCell ref="AK50:AO50"/>
    <mergeCell ref="AP50:AY50"/>
    <mergeCell ref="B51:E51"/>
    <mergeCell ref="H51:J51"/>
    <mergeCell ref="K51:L51"/>
    <mergeCell ref="M51:O51"/>
    <mergeCell ref="P51:Q51"/>
    <mergeCell ref="R51:T51"/>
    <mergeCell ref="U51:Y51"/>
    <mergeCell ref="A49:AY49"/>
    <mergeCell ref="B50:E50"/>
    <mergeCell ref="H50:J50"/>
    <mergeCell ref="K50:L50"/>
    <mergeCell ref="M50:O50"/>
    <mergeCell ref="P50:Q50"/>
    <mergeCell ref="R50:T50"/>
    <mergeCell ref="U50:Y50"/>
    <mergeCell ref="Z50:AC50"/>
    <mergeCell ref="AD50:AF50"/>
    <mergeCell ref="AX47:AY47"/>
    <mergeCell ref="A48:AD48"/>
    <mergeCell ref="AE48:AH48"/>
    <mergeCell ref="AI48:AL48"/>
    <mergeCell ref="AM48:AS48"/>
    <mergeCell ref="AT48:AU48"/>
    <mergeCell ref="AV48:AW48"/>
    <mergeCell ref="AX48:AY48"/>
    <mergeCell ref="A47:AD47"/>
    <mergeCell ref="AE47:AH47"/>
    <mergeCell ref="AI47:AL47"/>
    <mergeCell ref="AM47:AS47"/>
    <mergeCell ref="AT47:AU47"/>
    <mergeCell ref="AV47:AW47"/>
    <mergeCell ref="AV45:AW45"/>
    <mergeCell ref="AX45:AY45"/>
    <mergeCell ref="A46:C46"/>
    <mergeCell ref="D46:AD46"/>
    <mergeCell ref="AE46:AH46"/>
    <mergeCell ref="AI46:AL46"/>
    <mergeCell ref="AM46:AS46"/>
    <mergeCell ref="AT46:AU46"/>
    <mergeCell ref="AV46:AW46"/>
    <mergeCell ref="AX46:AY46"/>
    <mergeCell ref="A45:C45"/>
    <mergeCell ref="D45:AD45"/>
    <mergeCell ref="AE45:AH45"/>
    <mergeCell ref="AI45:AL45"/>
    <mergeCell ref="AM45:AS45"/>
    <mergeCell ref="AT45:AU45"/>
    <mergeCell ref="AV43:AW43"/>
    <mergeCell ref="AX43:AY43"/>
    <mergeCell ref="A44:C44"/>
    <mergeCell ref="D44:AD44"/>
    <mergeCell ref="AE44:AH44"/>
    <mergeCell ref="AI44:AL44"/>
    <mergeCell ref="AM44:AS44"/>
    <mergeCell ref="AT44:AU44"/>
    <mergeCell ref="AV44:AW44"/>
    <mergeCell ref="AX44:AY44"/>
    <mergeCell ref="A43:C43"/>
    <mergeCell ref="D43:AD43"/>
    <mergeCell ref="AE43:AH43"/>
    <mergeCell ref="AI43:AL43"/>
    <mergeCell ref="AM43:AS43"/>
    <mergeCell ref="AT43:AU43"/>
    <mergeCell ref="AI41:AL41"/>
    <mergeCell ref="AM41:AS41"/>
    <mergeCell ref="AT41:AU41"/>
    <mergeCell ref="AV41:AW41"/>
    <mergeCell ref="AX41:AY41"/>
    <mergeCell ref="A42:AY42"/>
    <mergeCell ref="AT40:AU40"/>
    <mergeCell ref="AV40:AW40"/>
    <mergeCell ref="AX40:AY40"/>
    <mergeCell ref="A41:C41"/>
    <mergeCell ref="D41:E41"/>
    <mergeCell ref="F41:G41"/>
    <mergeCell ref="H41:M41"/>
    <mergeCell ref="N41:S41"/>
    <mergeCell ref="T41:AD41"/>
    <mergeCell ref="AE41:AH41"/>
    <mergeCell ref="A37:L37"/>
    <mergeCell ref="M37:P37"/>
    <mergeCell ref="Q37:AY37"/>
    <mergeCell ref="A38:AY38"/>
    <mergeCell ref="A39:AY39"/>
    <mergeCell ref="A40:C40"/>
    <mergeCell ref="D40:AD40"/>
    <mergeCell ref="AE40:AH40"/>
    <mergeCell ref="AI40:AL40"/>
    <mergeCell ref="AM40:AS40"/>
    <mergeCell ref="A35:L35"/>
    <mergeCell ref="M35:P35"/>
    <mergeCell ref="Q35:AY35"/>
    <mergeCell ref="A36:L36"/>
    <mergeCell ref="M36:P36"/>
    <mergeCell ref="Q36:AY36"/>
    <mergeCell ref="A31:AY31"/>
    <mergeCell ref="A32:L32"/>
    <mergeCell ref="M32:AY32"/>
    <mergeCell ref="B33:L33"/>
    <mergeCell ref="M33:AY33"/>
    <mergeCell ref="A34:L34"/>
    <mergeCell ref="M34:AY34"/>
    <mergeCell ref="AV29:AW29"/>
    <mergeCell ref="AX29:AY29"/>
    <mergeCell ref="A30:AD30"/>
    <mergeCell ref="AE30:AH30"/>
    <mergeCell ref="AI30:AL30"/>
    <mergeCell ref="AM30:AS30"/>
    <mergeCell ref="AT30:AU30"/>
    <mergeCell ref="AV30:AW30"/>
    <mergeCell ref="AX30:AY30"/>
    <mergeCell ref="A29:C29"/>
    <mergeCell ref="D29:AD29"/>
    <mergeCell ref="AE29:AH29"/>
    <mergeCell ref="AI29:AL29"/>
    <mergeCell ref="AM29:AS29"/>
    <mergeCell ref="AT29:AU29"/>
    <mergeCell ref="AV27:AW27"/>
    <mergeCell ref="AX27:AY27"/>
    <mergeCell ref="A28:C28"/>
    <mergeCell ref="D28:AD28"/>
    <mergeCell ref="AE28:AH28"/>
    <mergeCell ref="AI28:AL28"/>
    <mergeCell ref="AM28:AS28"/>
    <mergeCell ref="AT28:AU28"/>
    <mergeCell ref="AV28:AW28"/>
    <mergeCell ref="AX28:AY28"/>
    <mergeCell ref="A27:C27"/>
    <mergeCell ref="D27:AD27"/>
    <mergeCell ref="AE27:AH27"/>
    <mergeCell ref="AI27:AL27"/>
    <mergeCell ref="AM27:AS27"/>
    <mergeCell ref="AT27:AU27"/>
    <mergeCell ref="AV25:AW25"/>
    <mergeCell ref="AX25:AY25"/>
    <mergeCell ref="A26:C26"/>
    <mergeCell ref="D26:AD26"/>
    <mergeCell ref="AE26:AH26"/>
    <mergeCell ref="AI26:AL26"/>
    <mergeCell ref="AM26:AS26"/>
    <mergeCell ref="AT26:AU26"/>
    <mergeCell ref="AV26:AW26"/>
    <mergeCell ref="AX26:AY26"/>
    <mergeCell ref="A25:C25"/>
    <mergeCell ref="D25:AD25"/>
    <mergeCell ref="AE25:AH25"/>
    <mergeCell ref="AI25:AL25"/>
    <mergeCell ref="AM25:AS25"/>
    <mergeCell ref="AT25:AU25"/>
    <mergeCell ref="AV23:AW23"/>
    <mergeCell ref="AX23:AY23"/>
    <mergeCell ref="A24:C24"/>
    <mergeCell ref="D24:AD24"/>
    <mergeCell ref="AE24:AH24"/>
    <mergeCell ref="AI24:AL24"/>
    <mergeCell ref="AM24:AS24"/>
    <mergeCell ref="AT24:AU24"/>
    <mergeCell ref="AV24:AW24"/>
    <mergeCell ref="AX24:AY24"/>
    <mergeCell ref="A23:C23"/>
    <mergeCell ref="D23:AD23"/>
    <mergeCell ref="AE23:AH23"/>
    <mergeCell ref="AI23:AL23"/>
    <mergeCell ref="AM23:AS23"/>
    <mergeCell ref="AT23:AU23"/>
    <mergeCell ref="AV21:AW21"/>
    <mergeCell ref="AX21:AY21"/>
    <mergeCell ref="A22:C22"/>
    <mergeCell ref="D22:AD22"/>
    <mergeCell ref="AE22:AH22"/>
    <mergeCell ref="AI22:AL22"/>
    <mergeCell ref="AM22:AS22"/>
    <mergeCell ref="AT22:AU22"/>
    <mergeCell ref="AV22:AW22"/>
    <mergeCell ref="AX22:AY22"/>
    <mergeCell ref="A21:C21"/>
    <mergeCell ref="D21:AD21"/>
    <mergeCell ref="AE21:AH21"/>
    <mergeCell ref="AI21:AL21"/>
    <mergeCell ref="AM21:AS21"/>
    <mergeCell ref="AT21:AU21"/>
    <mergeCell ref="AV19:AW19"/>
    <mergeCell ref="AX19:AY19"/>
    <mergeCell ref="A20:C20"/>
    <mergeCell ref="D20:AD20"/>
    <mergeCell ref="AE20:AH20"/>
    <mergeCell ref="AI20:AL20"/>
    <mergeCell ref="AM20:AS20"/>
    <mergeCell ref="AT20:AU20"/>
    <mergeCell ref="AV20:AW20"/>
    <mergeCell ref="AX20:AY20"/>
    <mergeCell ref="A19:C19"/>
    <mergeCell ref="D19:AD19"/>
    <mergeCell ref="AE19:AH19"/>
    <mergeCell ref="AI19:AL19"/>
    <mergeCell ref="AM19:AS19"/>
    <mergeCell ref="AT19:AU19"/>
    <mergeCell ref="AV17:AW17"/>
    <mergeCell ref="AX17:AY17"/>
    <mergeCell ref="A18:C18"/>
    <mergeCell ref="D18:AD18"/>
    <mergeCell ref="AE18:AH18"/>
    <mergeCell ref="AI18:AL18"/>
    <mergeCell ref="AM18:AS18"/>
    <mergeCell ref="AT18:AU18"/>
    <mergeCell ref="AV18:AW18"/>
    <mergeCell ref="AX18:AY18"/>
    <mergeCell ref="A17:C17"/>
    <mergeCell ref="D17:AD17"/>
    <mergeCell ref="AE17:AH17"/>
    <mergeCell ref="AI17:AL17"/>
    <mergeCell ref="AM17:AS17"/>
    <mergeCell ref="AT17:AU17"/>
    <mergeCell ref="AV15:AW15"/>
    <mergeCell ref="AX15:AY15"/>
    <mergeCell ref="A16:C16"/>
    <mergeCell ref="D16:AD16"/>
    <mergeCell ref="AE16:AH16"/>
    <mergeCell ref="AI16:AL16"/>
    <mergeCell ref="AM16:AS16"/>
    <mergeCell ref="AT16:AU16"/>
    <mergeCell ref="AV16:AW16"/>
    <mergeCell ref="AX16:AY16"/>
    <mergeCell ref="A15:C15"/>
    <mergeCell ref="D15:AD15"/>
    <mergeCell ref="AE15:AH15"/>
    <mergeCell ref="AI15:AL15"/>
    <mergeCell ref="AM15:AS15"/>
    <mergeCell ref="AT15:AU15"/>
    <mergeCell ref="AV13:AW13"/>
    <mergeCell ref="AX13:AY13"/>
    <mergeCell ref="A14:C14"/>
    <mergeCell ref="D14:AD14"/>
    <mergeCell ref="AE14:AH14"/>
    <mergeCell ref="AI14:AL14"/>
    <mergeCell ref="AM14:AS14"/>
    <mergeCell ref="AT14:AU14"/>
    <mergeCell ref="AV14:AW14"/>
    <mergeCell ref="AX14:AY14"/>
    <mergeCell ref="A13:C13"/>
    <mergeCell ref="D13:AD13"/>
    <mergeCell ref="AE13:AH13"/>
    <mergeCell ref="AI13:AL13"/>
    <mergeCell ref="AM13:AS13"/>
    <mergeCell ref="AT13:AU13"/>
    <mergeCell ref="AI11:AL11"/>
    <mergeCell ref="AM11:AS11"/>
    <mergeCell ref="AT11:AU11"/>
    <mergeCell ref="AV11:AW11"/>
    <mergeCell ref="AX11:AY11"/>
    <mergeCell ref="A12:AY12"/>
    <mergeCell ref="AT10:AU10"/>
    <mergeCell ref="AV10:AW10"/>
    <mergeCell ref="AX10:AY10"/>
    <mergeCell ref="A11:C11"/>
    <mergeCell ref="D11:E11"/>
    <mergeCell ref="F11:G11"/>
    <mergeCell ref="H11:M11"/>
    <mergeCell ref="N11:S11"/>
    <mergeCell ref="T11:AD11"/>
    <mergeCell ref="AE11:AH11"/>
    <mergeCell ref="A7:L7"/>
    <mergeCell ref="M7:P7"/>
    <mergeCell ref="Q7:AY7"/>
    <mergeCell ref="A8:AY8"/>
    <mergeCell ref="A9:AY9"/>
    <mergeCell ref="A10:C10"/>
    <mergeCell ref="D10:AD10"/>
    <mergeCell ref="AE10:AH10"/>
    <mergeCell ref="AI10:AL10"/>
    <mergeCell ref="AM10:AS10"/>
    <mergeCell ref="A4:L4"/>
    <mergeCell ref="M4:AY4"/>
    <mergeCell ref="A5:L5"/>
    <mergeCell ref="M5:P5"/>
    <mergeCell ref="Q5:AY5"/>
    <mergeCell ref="A6:L6"/>
    <mergeCell ref="M6:P6"/>
    <mergeCell ref="Q6:AY6"/>
    <mergeCell ref="A1:L1"/>
    <mergeCell ref="M1:AY1"/>
    <mergeCell ref="A2:L2"/>
    <mergeCell ref="M2:AY2"/>
    <mergeCell ref="B3:L3"/>
    <mergeCell ref="M3:AY3"/>
  </mergeCells>
  <pageMargins left="0.7" right="0.7" top="0.78740157499999996" bottom="0.78740157499999996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6"/>
  <sheetViews>
    <sheetView tabSelected="1" topLeftCell="A61" workbookViewId="0">
      <selection activeCell="BC199" sqref="BC199"/>
    </sheetView>
  </sheetViews>
  <sheetFormatPr defaultRowHeight="12.75" x14ac:dyDescent="0.2"/>
  <cols>
    <col min="2" max="2" width="4" customWidth="1"/>
    <col min="3" max="3" width="0.42578125" customWidth="1"/>
    <col min="4" max="4" width="6.5703125" customWidth="1"/>
    <col min="5" max="5" width="4.5703125" customWidth="1"/>
    <col min="9" max="9" width="6.7109375" customWidth="1"/>
    <col min="10" max="10" width="3.42578125" customWidth="1"/>
    <col min="11" max="11" width="9.140625" hidden="1" customWidth="1"/>
    <col min="12" max="12" width="0.140625" customWidth="1"/>
    <col min="13" max="13" width="5.42578125" hidden="1" customWidth="1"/>
    <col min="14" max="14" width="0.7109375" hidden="1" customWidth="1"/>
    <col min="15" max="30" width="9.140625" hidden="1" customWidth="1"/>
    <col min="31" max="31" width="8.7109375" hidden="1" customWidth="1"/>
    <col min="32" max="32" width="0.5703125" customWidth="1"/>
    <col min="33" max="34" width="8.7109375" customWidth="1"/>
    <col min="35" max="35" width="6.42578125" customWidth="1"/>
    <col min="36" max="36" width="5" customWidth="1"/>
    <col min="37" max="37" width="4.140625" customWidth="1"/>
    <col min="38" max="38" width="5.28515625" customWidth="1"/>
    <col min="39" max="39" width="9" customWidth="1"/>
    <col min="40" max="40" width="8.140625" hidden="1" customWidth="1"/>
    <col min="41" max="43" width="9.140625" hidden="1" customWidth="1"/>
    <col min="44" max="44" width="1.42578125" customWidth="1"/>
    <col min="46" max="46" width="6" customWidth="1"/>
    <col min="48" max="48" width="3.140625" customWidth="1"/>
    <col min="50" max="50" width="5.7109375" customWidth="1"/>
  </cols>
  <sheetData>
    <row r="1" spans="1:51" ht="13.5" thickBot="1" x14ac:dyDescent="0.25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 t="s">
        <v>233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20.25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 t="s">
        <v>234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</row>
    <row r="3" spans="1:51" x14ac:dyDescent="0.2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 t="s">
        <v>235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</row>
    <row r="4" spans="1:5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 t="s">
        <v>93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</row>
    <row r="5" spans="1:5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 t="s">
        <v>94</v>
      </c>
      <c r="N5" s="166"/>
      <c r="O5" s="166"/>
      <c r="P5" s="166"/>
      <c r="Q5" s="167" t="s">
        <v>95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</row>
    <row r="6" spans="1:5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 t="s">
        <v>96</v>
      </c>
      <c r="N6" s="165"/>
      <c r="O6" s="165"/>
      <c r="P6" s="165"/>
      <c r="Q6" s="167" t="s">
        <v>97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</row>
    <row r="7" spans="1:51" ht="21" thickBot="1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 t="s">
        <v>98</v>
      </c>
      <c r="N7" s="169"/>
      <c r="O7" s="169"/>
      <c r="P7" s="169"/>
      <c r="Q7" s="170" t="s">
        <v>99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</row>
    <row r="8" spans="1:51" x14ac:dyDescent="0.2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16.5" thickBot="1" x14ac:dyDescent="0.25">
      <c r="A9" s="172" t="s">
        <v>100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</row>
    <row r="10" spans="1:51" x14ac:dyDescent="0.2">
      <c r="A10" s="173" t="s">
        <v>101</v>
      </c>
      <c r="B10" s="173"/>
      <c r="C10" s="173"/>
      <c r="D10" s="173" t="s">
        <v>183</v>
      </c>
      <c r="E10" s="173"/>
      <c r="F10" s="173" t="s">
        <v>102</v>
      </c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4" t="s">
        <v>23</v>
      </c>
      <c r="AF10" s="174"/>
      <c r="AG10" s="174"/>
      <c r="AH10" s="174"/>
      <c r="AI10" s="174" t="s">
        <v>103</v>
      </c>
      <c r="AJ10" s="174"/>
      <c r="AK10" s="174"/>
      <c r="AL10" s="174"/>
      <c r="AM10" s="174" t="s">
        <v>104</v>
      </c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51" x14ac:dyDescent="0.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 t="s">
        <v>105</v>
      </c>
      <c r="AF11" s="176"/>
      <c r="AG11" s="176"/>
      <c r="AH11" s="176"/>
      <c r="AI11" s="176" t="s">
        <v>106</v>
      </c>
      <c r="AJ11" s="176"/>
      <c r="AK11" s="176"/>
      <c r="AL11" s="176"/>
      <c r="AM11" s="176" t="s">
        <v>107</v>
      </c>
      <c r="AN11" s="176"/>
      <c r="AO11" s="176"/>
      <c r="AP11" s="176"/>
      <c r="AQ11" s="176"/>
      <c r="AR11" s="176"/>
      <c r="AS11" s="176"/>
      <c r="AT11" s="176" t="s">
        <v>108</v>
      </c>
      <c r="AU11" s="176"/>
      <c r="AV11" s="176" t="s">
        <v>109</v>
      </c>
      <c r="AW11" s="176"/>
      <c r="AX11" s="176" t="s">
        <v>110</v>
      </c>
      <c r="AY11" s="176"/>
    </row>
    <row r="12" spans="1:51" x14ac:dyDescent="0.2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x14ac:dyDescent="0.2">
      <c r="A13" s="223" t="s">
        <v>111</v>
      </c>
      <c r="B13" s="223"/>
      <c r="C13" s="223"/>
      <c r="D13" s="224" t="s">
        <v>236</v>
      </c>
      <c r="E13" s="224"/>
      <c r="F13" s="223" t="s">
        <v>237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5">
        <v>23000</v>
      </c>
      <c r="AF13" s="225"/>
      <c r="AG13" s="225"/>
      <c r="AH13" s="225"/>
      <c r="AI13" s="225">
        <v>23000</v>
      </c>
      <c r="AJ13" s="225"/>
      <c r="AK13" s="225"/>
      <c r="AL13" s="225"/>
      <c r="AM13" s="225">
        <v>30300.34</v>
      </c>
      <c r="AN13" s="225"/>
      <c r="AO13" s="225"/>
      <c r="AP13" s="225"/>
      <c r="AQ13" s="225"/>
      <c r="AR13" s="225"/>
      <c r="AS13" s="225"/>
      <c r="AT13" s="226">
        <v>131.74</v>
      </c>
      <c r="AU13" s="226"/>
      <c r="AV13" s="226">
        <v>131.74</v>
      </c>
      <c r="AW13" s="226"/>
      <c r="AX13" s="227">
        <v>-7300.34</v>
      </c>
      <c r="AY13" s="227"/>
    </row>
    <row r="14" spans="1:51" x14ac:dyDescent="0.2">
      <c r="A14" s="228" t="s">
        <v>111</v>
      </c>
      <c r="B14" s="228"/>
      <c r="C14" s="228"/>
      <c r="D14" s="229" t="s">
        <v>238</v>
      </c>
      <c r="E14" s="229"/>
      <c r="F14" s="228" t="s">
        <v>239</v>
      </c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30">
        <v>0</v>
      </c>
      <c r="AF14" s="230"/>
      <c r="AG14" s="230"/>
      <c r="AH14" s="230"/>
      <c r="AI14" s="230">
        <v>0</v>
      </c>
      <c r="AJ14" s="230"/>
      <c r="AK14" s="230"/>
      <c r="AL14" s="230"/>
      <c r="AM14" s="230">
        <v>5781.47</v>
      </c>
      <c r="AN14" s="230"/>
      <c r="AO14" s="230"/>
      <c r="AP14" s="230"/>
      <c r="AQ14" s="230"/>
      <c r="AR14" s="230"/>
      <c r="AS14" s="230"/>
      <c r="AT14" s="231">
        <v>0</v>
      </c>
      <c r="AU14" s="231"/>
      <c r="AV14" s="231">
        <v>0</v>
      </c>
      <c r="AW14" s="231"/>
      <c r="AX14" s="232">
        <v>-5781.47</v>
      </c>
      <c r="AY14" s="232"/>
    </row>
    <row r="15" spans="1:51" x14ac:dyDescent="0.2">
      <c r="A15" s="228" t="s">
        <v>111</v>
      </c>
      <c r="B15" s="228"/>
      <c r="C15" s="228"/>
      <c r="D15" s="229" t="s">
        <v>240</v>
      </c>
      <c r="E15" s="229"/>
      <c r="F15" s="228" t="s">
        <v>241</v>
      </c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30">
        <v>0</v>
      </c>
      <c r="AF15" s="230"/>
      <c r="AG15" s="230"/>
      <c r="AH15" s="230"/>
      <c r="AI15" s="230">
        <v>0</v>
      </c>
      <c r="AJ15" s="230"/>
      <c r="AK15" s="230"/>
      <c r="AL15" s="230"/>
      <c r="AM15" s="230">
        <v>10945</v>
      </c>
      <c r="AN15" s="230"/>
      <c r="AO15" s="230"/>
      <c r="AP15" s="230"/>
      <c r="AQ15" s="230"/>
      <c r="AR15" s="230"/>
      <c r="AS15" s="230"/>
      <c r="AT15" s="231">
        <v>0</v>
      </c>
      <c r="AU15" s="231"/>
      <c r="AV15" s="231">
        <v>0</v>
      </c>
      <c r="AW15" s="231"/>
      <c r="AX15" s="232">
        <v>-10945</v>
      </c>
      <c r="AY15" s="232"/>
    </row>
    <row r="16" spans="1:51" x14ac:dyDescent="0.2">
      <c r="A16" s="228" t="s">
        <v>111</v>
      </c>
      <c r="B16" s="228"/>
      <c r="C16" s="228"/>
      <c r="D16" s="229" t="s">
        <v>242</v>
      </c>
      <c r="E16" s="229"/>
      <c r="F16" s="228" t="s">
        <v>243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30">
        <v>20000</v>
      </c>
      <c r="AF16" s="230"/>
      <c r="AG16" s="230"/>
      <c r="AH16" s="230"/>
      <c r="AI16" s="230">
        <v>20000</v>
      </c>
      <c r="AJ16" s="230"/>
      <c r="AK16" s="230"/>
      <c r="AL16" s="230"/>
      <c r="AM16" s="230">
        <v>4036.31</v>
      </c>
      <c r="AN16" s="230"/>
      <c r="AO16" s="230"/>
      <c r="AP16" s="230"/>
      <c r="AQ16" s="230"/>
      <c r="AR16" s="230"/>
      <c r="AS16" s="230"/>
      <c r="AT16" s="231">
        <v>20.18</v>
      </c>
      <c r="AU16" s="231"/>
      <c r="AV16" s="231">
        <v>20.18</v>
      </c>
      <c r="AW16" s="231"/>
      <c r="AX16" s="231">
        <v>15963.69</v>
      </c>
      <c r="AY16" s="231"/>
    </row>
    <row r="17" spans="1:51" x14ac:dyDescent="0.2">
      <c r="A17" s="228" t="s">
        <v>111</v>
      </c>
      <c r="B17" s="228"/>
      <c r="C17" s="228"/>
      <c r="D17" s="229" t="s">
        <v>244</v>
      </c>
      <c r="E17" s="229"/>
      <c r="F17" s="228" t="s">
        <v>245</v>
      </c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30">
        <v>67000</v>
      </c>
      <c r="AF17" s="230"/>
      <c r="AG17" s="230"/>
      <c r="AH17" s="230"/>
      <c r="AI17" s="230">
        <v>33000</v>
      </c>
      <c r="AJ17" s="230"/>
      <c r="AK17" s="230"/>
      <c r="AL17" s="230"/>
      <c r="AM17" s="230">
        <v>25235.1</v>
      </c>
      <c r="AN17" s="230"/>
      <c r="AO17" s="230"/>
      <c r="AP17" s="230"/>
      <c r="AQ17" s="230"/>
      <c r="AR17" s="230"/>
      <c r="AS17" s="230"/>
      <c r="AT17" s="231">
        <v>37.659999999999997</v>
      </c>
      <c r="AU17" s="231"/>
      <c r="AV17" s="231">
        <v>76.47</v>
      </c>
      <c r="AW17" s="231"/>
      <c r="AX17" s="231">
        <v>7764.9</v>
      </c>
      <c r="AY17" s="231"/>
    </row>
    <row r="18" spans="1:51" x14ac:dyDescent="0.2">
      <c r="A18" s="228" t="s">
        <v>111</v>
      </c>
      <c r="B18" s="228"/>
      <c r="C18" s="228"/>
      <c r="D18" s="229" t="s">
        <v>225</v>
      </c>
      <c r="E18" s="229"/>
      <c r="F18" s="228" t="s">
        <v>246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30">
        <v>9500</v>
      </c>
      <c r="AF18" s="230"/>
      <c r="AG18" s="230"/>
      <c r="AH18" s="230"/>
      <c r="AI18" s="230">
        <v>14500</v>
      </c>
      <c r="AJ18" s="230"/>
      <c r="AK18" s="230"/>
      <c r="AL18" s="230"/>
      <c r="AM18" s="230">
        <v>43871.6</v>
      </c>
      <c r="AN18" s="230"/>
      <c r="AO18" s="230"/>
      <c r="AP18" s="230"/>
      <c r="AQ18" s="230"/>
      <c r="AR18" s="230"/>
      <c r="AS18" s="230"/>
      <c r="AT18" s="231">
        <v>461.8</v>
      </c>
      <c r="AU18" s="231"/>
      <c r="AV18" s="231">
        <v>302.56</v>
      </c>
      <c r="AW18" s="231"/>
      <c r="AX18" s="232">
        <v>-29371.599999999999</v>
      </c>
      <c r="AY18" s="232"/>
    </row>
    <row r="19" spans="1:51" x14ac:dyDescent="0.2">
      <c r="A19" s="228" t="s">
        <v>111</v>
      </c>
      <c r="B19" s="228"/>
      <c r="C19" s="228"/>
      <c r="D19" s="229" t="s">
        <v>247</v>
      </c>
      <c r="E19" s="229"/>
      <c r="F19" s="228" t="s">
        <v>248</v>
      </c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30">
        <v>31500</v>
      </c>
      <c r="AF19" s="230"/>
      <c r="AG19" s="230"/>
      <c r="AH19" s="230"/>
      <c r="AI19" s="230">
        <v>31500</v>
      </c>
      <c r="AJ19" s="230"/>
      <c r="AK19" s="230"/>
      <c r="AL19" s="230"/>
      <c r="AM19" s="230">
        <v>42551.839999999997</v>
      </c>
      <c r="AN19" s="230"/>
      <c r="AO19" s="230"/>
      <c r="AP19" s="230"/>
      <c r="AQ19" s="230"/>
      <c r="AR19" s="230"/>
      <c r="AS19" s="230"/>
      <c r="AT19" s="231">
        <v>135.08000000000001</v>
      </c>
      <c r="AU19" s="231"/>
      <c r="AV19" s="231">
        <v>135.08000000000001</v>
      </c>
      <c r="AW19" s="231"/>
      <c r="AX19" s="232">
        <v>-11051.84</v>
      </c>
      <c r="AY19" s="232"/>
    </row>
    <row r="20" spans="1:51" x14ac:dyDescent="0.2">
      <c r="A20" s="228" t="s">
        <v>111</v>
      </c>
      <c r="B20" s="228"/>
      <c r="C20" s="228"/>
      <c r="D20" s="229" t="s">
        <v>249</v>
      </c>
      <c r="E20" s="229"/>
      <c r="F20" s="228" t="s">
        <v>250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30">
        <v>11500</v>
      </c>
      <c r="AF20" s="230"/>
      <c r="AG20" s="230"/>
      <c r="AH20" s="230"/>
      <c r="AI20" s="230">
        <v>49500</v>
      </c>
      <c r="AJ20" s="230"/>
      <c r="AK20" s="230"/>
      <c r="AL20" s="230"/>
      <c r="AM20" s="230">
        <v>52087.32</v>
      </c>
      <c r="AN20" s="230"/>
      <c r="AO20" s="230"/>
      <c r="AP20" s="230"/>
      <c r="AQ20" s="230"/>
      <c r="AR20" s="230"/>
      <c r="AS20" s="230"/>
      <c r="AT20" s="231">
        <v>452.93</v>
      </c>
      <c r="AU20" s="231"/>
      <c r="AV20" s="231">
        <v>105.22</v>
      </c>
      <c r="AW20" s="231"/>
      <c r="AX20" s="232">
        <v>-2587.3200000000002</v>
      </c>
      <c r="AY20" s="232"/>
    </row>
    <row r="21" spans="1:51" x14ac:dyDescent="0.2">
      <c r="A21" s="228" t="s">
        <v>111</v>
      </c>
      <c r="B21" s="228"/>
      <c r="C21" s="228"/>
      <c r="D21" s="229" t="s">
        <v>251</v>
      </c>
      <c r="E21" s="229"/>
      <c r="F21" s="228" t="s">
        <v>252</v>
      </c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30">
        <v>64000</v>
      </c>
      <c r="AF21" s="230"/>
      <c r="AG21" s="230"/>
      <c r="AH21" s="230"/>
      <c r="AI21" s="230">
        <v>146000</v>
      </c>
      <c r="AJ21" s="230"/>
      <c r="AK21" s="230"/>
      <c r="AL21" s="230"/>
      <c r="AM21" s="230">
        <v>166206.71</v>
      </c>
      <c r="AN21" s="230"/>
      <c r="AO21" s="230"/>
      <c r="AP21" s="230"/>
      <c r="AQ21" s="230"/>
      <c r="AR21" s="230"/>
      <c r="AS21" s="230"/>
      <c r="AT21" s="231">
        <v>259.69</v>
      </c>
      <c r="AU21" s="231"/>
      <c r="AV21" s="231">
        <v>113.84</v>
      </c>
      <c r="AW21" s="231"/>
      <c r="AX21" s="232">
        <v>-20206.71</v>
      </c>
      <c r="AY21" s="232"/>
    </row>
    <row r="22" spans="1:51" x14ac:dyDescent="0.2">
      <c r="A22" s="228" t="s">
        <v>111</v>
      </c>
      <c r="B22" s="228"/>
      <c r="C22" s="228"/>
      <c r="D22" s="229" t="s">
        <v>253</v>
      </c>
      <c r="E22" s="229"/>
      <c r="F22" s="228" t="s">
        <v>254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30">
        <v>50000</v>
      </c>
      <c r="AF22" s="230"/>
      <c r="AG22" s="230"/>
      <c r="AH22" s="230"/>
      <c r="AI22" s="230">
        <v>68390</v>
      </c>
      <c r="AJ22" s="230"/>
      <c r="AK22" s="230"/>
      <c r="AL22" s="230"/>
      <c r="AM22" s="230">
        <v>105054.98</v>
      </c>
      <c r="AN22" s="230"/>
      <c r="AO22" s="230"/>
      <c r="AP22" s="230"/>
      <c r="AQ22" s="230"/>
      <c r="AR22" s="230"/>
      <c r="AS22" s="230"/>
      <c r="AT22" s="231">
        <v>210.1</v>
      </c>
      <c r="AU22" s="231"/>
      <c r="AV22" s="231">
        <v>153.61000000000001</v>
      </c>
      <c r="AW22" s="231"/>
      <c r="AX22" s="232">
        <v>-36664.980000000003</v>
      </c>
      <c r="AY22" s="232"/>
    </row>
    <row r="23" spans="1:51" x14ac:dyDescent="0.2">
      <c r="A23" s="228" t="s">
        <v>111</v>
      </c>
      <c r="B23" s="228"/>
      <c r="C23" s="228"/>
      <c r="D23" s="229" t="s">
        <v>255</v>
      </c>
      <c r="E23" s="229"/>
      <c r="F23" s="228" t="s">
        <v>256</v>
      </c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30">
        <v>233000</v>
      </c>
      <c r="AF23" s="230"/>
      <c r="AG23" s="230"/>
      <c r="AH23" s="230"/>
      <c r="AI23" s="230">
        <v>237352</v>
      </c>
      <c r="AJ23" s="230"/>
      <c r="AK23" s="230"/>
      <c r="AL23" s="230"/>
      <c r="AM23" s="230">
        <v>104030.09</v>
      </c>
      <c r="AN23" s="230"/>
      <c r="AO23" s="230"/>
      <c r="AP23" s="230"/>
      <c r="AQ23" s="230"/>
      <c r="AR23" s="230"/>
      <c r="AS23" s="230"/>
      <c r="AT23" s="231">
        <v>44.64</v>
      </c>
      <c r="AU23" s="231"/>
      <c r="AV23" s="231">
        <v>43.82</v>
      </c>
      <c r="AW23" s="231"/>
      <c r="AX23" s="231">
        <v>133321.91</v>
      </c>
      <c r="AY23" s="231"/>
    </row>
    <row r="24" spans="1:51" x14ac:dyDescent="0.2">
      <c r="A24" s="228" t="s">
        <v>111</v>
      </c>
      <c r="B24" s="228"/>
      <c r="C24" s="228"/>
      <c r="D24" s="229" t="s">
        <v>257</v>
      </c>
      <c r="E24" s="229"/>
      <c r="F24" s="228" t="s">
        <v>258</v>
      </c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30">
        <v>70000</v>
      </c>
      <c r="AF24" s="230"/>
      <c r="AG24" s="230"/>
      <c r="AH24" s="230"/>
      <c r="AI24" s="230">
        <v>70000</v>
      </c>
      <c r="AJ24" s="230"/>
      <c r="AK24" s="230"/>
      <c r="AL24" s="230"/>
      <c r="AM24" s="230">
        <v>70927.56</v>
      </c>
      <c r="AN24" s="230"/>
      <c r="AO24" s="230"/>
      <c r="AP24" s="230"/>
      <c r="AQ24" s="230"/>
      <c r="AR24" s="230"/>
      <c r="AS24" s="230"/>
      <c r="AT24" s="231">
        <v>101.32</v>
      </c>
      <c r="AU24" s="231"/>
      <c r="AV24" s="231">
        <v>101.32</v>
      </c>
      <c r="AW24" s="231"/>
      <c r="AX24" s="232">
        <v>-927.56</v>
      </c>
      <c r="AY24" s="232"/>
    </row>
    <row r="25" spans="1:51" x14ac:dyDescent="0.2">
      <c r="A25" s="228" t="s">
        <v>111</v>
      </c>
      <c r="B25" s="228"/>
      <c r="C25" s="228"/>
      <c r="D25" s="229" t="s">
        <v>259</v>
      </c>
      <c r="E25" s="229"/>
      <c r="F25" s="228" t="s">
        <v>260</v>
      </c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30">
        <v>2000</v>
      </c>
      <c r="AF25" s="230"/>
      <c r="AG25" s="230"/>
      <c r="AH25" s="230"/>
      <c r="AI25" s="230">
        <v>2000</v>
      </c>
      <c r="AJ25" s="230"/>
      <c r="AK25" s="230"/>
      <c r="AL25" s="230"/>
      <c r="AM25" s="230">
        <v>11577</v>
      </c>
      <c r="AN25" s="230"/>
      <c r="AO25" s="230"/>
      <c r="AP25" s="230"/>
      <c r="AQ25" s="230"/>
      <c r="AR25" s="230"/>
      <c r="AS25" s="230"/>
      <c r="AT25" s="231">
        <v>578.85</v>
      </c>
      <c r="AU25" s="231"/>
      <c r="AV25" s="231">
        <v>578.85</v>
      </c>
      <c r="AW25" s="231"/>
      <c r="AX25" s="232">
        <v>-9577</v>
      </c>
      <c r="AY25" s="232"/>
    </row>
    <row r="26" spans="1:51" x14ac:dyDescent="0.2">
      <c r="A26" s="228" t="s">
        <v>111</v>
      </c>
      <c r="B26" s="228"/>
      <c r="C26" s="228"/>
      <c r="D26" s="229" t="s">
        <v>261</v>
      </c>
      <c r="E26" s="229"/>
      <c r="F26" s="228" t="s">
        <v>241</v>
      </c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30">
        <v>0</v>
      </c>
      <c r="AF26" s="230"/>
      <c r="AG26" s="230"/>
      <c r="AH26" s="230"/>
      <c r="AI26" s="230">
        <v>0</v>
      </c>
      <c r="AJ26" s="230"/>
      <c r="AK26" s="230"/>
      <c r="AL26" s="230"/>
      <c r="AM26" s="230">
        <v>14818.5</v>
      </c>
      <c r="AN26" s="230"/>
      <c r="AO26" s="230"/>
      <c r="AP26" s="230"/>
      <c r="AQ26" s="230"/>
      <c r="AR26" s="230"/>
      <c r="AS26" s="230"/>
      <c r="AT26" s="231">
        <v>0</v>
      </c>
      <c r="AU26" s="231"/>
      <c r="AV26" s="231">
        <v>0</v>
      </c>
      <c r="AW26" s="231"/>
      <c r="AX26" s="232">
        <v>-14818.5</v>
      </c>
      <c r="AY26" s="232"/>
    </row>
    <row r="27" spans="1:51" x14ac:dyDescent="0.2">
      <c r="A27" s="228" t="s">
        <v>111</v>
      </c>
      <c r="B27" s="228"/>
      <c r="C27" s="228"/>
      <c r="D27" s="229" t="s">
        <v>262</v>
      </c>
      <c r="E27" s="229"/>
      <c r="F27" s="228" t="s">
        <v>263</v>
      </c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30">
        <v>50000</v>
      </c>
      <c r="AF27" s="230"/>
      <c r="AG27" s="230"/>
      <c r="AH27" s="230"/>
      <c r="AI27" s="230">
        <v>50000</v>
      </c>
      <c r="AJ27" s="230"/>
      <c r="AK27" s="230"/>
      <c r="AL27" s="230"/>
      <c r="AM27" s="230">
        <v>16167.8</v>
      </c>
      <c r="AN27" s="230"/>
      <c r="AO27" s="230"/>
      <c r="AP27" s="230"/>
      <c r="AQ27" s="230"/>
      <c r="AR27" s="230"/>
      <c r="AS27" s="230"/>
      <c r="AT27" s="231">
        <v>32.33</v>
      </c>
      <c r="AU27" s="231"/>
      <c r="AV27" s="231">
        <v>32.33</v>
      </c>
      <c r="AW27" s="231"/>
      <c r="AX27" s="231">
        <v>33832.199999999997</v>
      </c>
      <c r="AY27" s="231"/>
    </row>
    <row r="28" spans="1:51" x14ac:dyDescent="0.2">
      <c r="A28" s="228" t="s">
        <v>111</v>
      </c>
      <c r="B28" s="228"/>
      <c r="C28" s="228"/>
      <c r="D28" s="229" t="s">
        <v>264</v>
      </c>
      <c r="E28" s="229"/>
      <c r="F28" s="228" t="s">
        <v>265</v>
      </c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30">
        <v>0</v>
      </c>
      <c r="AF28" s="230"/>
      <c r="AG28" s="230"/>
      <c r="AH28" s="230"/>
      <c r="AI28" s="230">
        <v>0</v>
      </c>
      <c r="AJ28" s="230"/>
      <c r="AK28" s="230"/>
      <c r="AL28" s="230"/>
      <c r="AM28" s="230">
        <v>373</v>
      </c>
      <c r="AN28" s="230"/>
      <c r="AO28" s="230"/>
      <c r="AP28" s="230"/>
      <c r="AQ28" s="230"/>
      <c r="AR28" s="230"/>
      <c r="AS28" s="230"/>
      <c r="AT28" s="231">
        <v>0</v>
      </c>
      <c r="AU28" s="231"/>
      <c r="AV28" s="231">
        <v>0</v>
      </c>
      <c r="AW28" s="231"/>
      <c r="AX28" s="232">
        <v>-373</v>
      </c>
      <c r="AY28" s="232"/>
    </row>
    <row r="29" spans="1:51" x14ac:dyDescent="0.2">
      <c r="A29" s="228" t="s">
        <v>111</v>
      </c>
      <c r="B29" s="228"/>
      <c r="C29" s="228"/>
      <c r="D29" s="229" t="s">
        <v>266</v>
      </c>
      <c r="E29" s="229"/>
      <c r="F29" s="228" t="s">
        <v>267</v>
      </c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30">
        <v>0</v>
      </c>
      <c r="AF29" s="230"/>
      <c r="AG29" s="230"/>
      <c r="AH29" s="230"/>
      <c r="AI29" s="230">
        <v>0</v>
      </c>
      <c r="AJ29" s="230"/>
      <c r="AK29" s="230"/>
      <c r="AL29" s="230"/>
      <c r="AM29" s="230">
        <v>51794.73</v>
      </c>
      <c r="AN29" s="230"/>
      <c r="AO29" s="230"/>
      <c r="AP29" s="230"/>
      <c r="AQ29" s="230"/>
      <c r="AR29" s="230"/>
      <c r="AS29" s="230"/>
      <c r="AT29" s="231">
        <v>0</v>
      </c>
      <c r="AU29" s="231"/>
      <c r="AV29" s="231">
        <v>0</v>
      </c>
      <c r="AW29" s="231"/>
      <c r="AX29" s="232">
        <v>-51794.73</v>
      </c>
      <c r="AY29" s="232"/>
    </row>
    <row r="30" spans="1:51" x14ac:dyDescent="0.2">
      <c r="A30" s="228" t="s">
        <v>111</v>
      </c>
      <c r="B30" s="228"/>
      <c r="C30" s="228"/>
      <c r="D30" s="229" t="s">
        <v>268</v>
      </c>
      <c r="E30" s="229"/>
      <c r="F30" s="228" t="s">
        <v>269</v>
      </c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30">
        <v>1500</v>
      </c>
      <c r="AF30" s="230"/>
      <c r="AG30" s="230"/>
      <c r="AH30" s="230"/>
      <c r="AI30" s="230">
        <v>1500</v>
      </c>
      <c r="AJ30" s="230"/>
      <c r="AK30" s="230"/>
      <c r="AL30" s="230"/>
      <c r="AM30" s="230">
        <v>3834</v>
      </c>
      <c r="AN30" s="230"/>
      <c r="AO30" s="230"/>
      <c r="AP30" s="230"/>
      <c r="AQ30" s="230"/>
      <c r="AR30" s="230"/>
      <c r="AS30" s="230"/>
      <c r="AT30" s="231">
        <v>255.6</v>
      </c>
      <c r="AU30" s="231"/>
      <c r="AV30" s="231">
        <v>255.6</v>
      </c>
      <c r="AW30" s="231"/>
      <c r="AX30" s="232">
        <v>-2334</v>
      </c>
      <c r="AY30" s="232"/>
    </row>
    <row r="31" spans="1:51" x14ac:dyDescent="0.2">
      <c r="A31" s="183" t="s">
        <v>111</v>
      </c>
      <c r="B31" s="183"/>
      <c r="C31" s="183"/>
      <c r="D31" s="184" t="s">
        <v>112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5">
        <v>633000</v>
      </c>
      <c r="AF31" s="185"/>
      <c r="AG31" s="185"/>
      <c r="AH31" s="185"/>
      <c r="AI31" s="185">
        <v>746742</v>
      </c>
      <c r="AJ31" s="185"/>
      <c r="AK31" s="185"/>
      <c r="AL31" s="185"/>
      <c r="AM31" s="185">
        <v>759593.35</v>
      </c>
      <c r="AN31" s="185"/>
      <c r="AO31" s="185"/>
      <c r="AP31" s="185"/>
      <c r="AQ31" s="185"/>
      <c r="AR31" s="185"/>
      <c r="AS31" s="185"/>
      <c r="AT31" s="186">
        <v>119.99</v>
      </c>
      <c r="AU31" s="186"/>
      <c r="AV31" s="186">
        <v>101.72</v>
      </c>
      <c r="AW31" s="186"/>
      <c r="AX31" s="187">
        <v>-12851.35</v>
      </c>
      <c r="AY31" s="187"/>
    </row>
    <row r="32" spans="1:51" x14ac:dyDescent="0.2">
      <c r="A32" s="228" t="s">
        <v>113</v>
      </c>
      <c r="B32" s="228"/>
      <c r="C32" s="228"/>
      <c r="D32" s="229" t="s">
        <v>236</v>
      </c>
      <c r="E32" s="229"/>
      <c r="F32" s="228" t="s">
        <v>270</v>
      </c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30">
        <v>65000</v>
      </c>
      <c r="AF32" s="230"/>
      <c r="AG32" s="230"/>
      <c r="AH32" s="230"/>
      <c r="AI32" s="230">
        <v>101000</v>
      </c>
      <c r="AJ32" s="230"/>
      <c r="AK32" s="230"/>
      <c r="AL32" s="230"/>
      <c r="AM32" s="230">
        <v>101782</v>
      </c>
      <c r="AN32" s="230"/>
      <c r="AO32" s="230"/>
      <c r="AP32" s="230"/>
      <c r="AQ32" s="230"/>
      <c r="AR32" s="230"/>
      <c r="AS32" s="230"/>
      <c r="AT32" s="231">
        <v>156.58000000000001</v>
      </c>
      <c r="AU32" s="231"/>
      <c r="AV32" s="231">
        <v>100.77</v>
      </c>
      <c r="AW32" s="231"/>
      <c r="AX32" s="232">
        <v>-782</v>
      </c>
      <c r="AY32" s="232"/>
    </row>
    <row r="33" spans="1:51" x14ac:dyDescent="0.2">
      <c r="A33" s="228" t="s">
        <v>113</v>
      </c>
      <c r="B33" s="228"/>
      <c r="C33" s="228"/>
      <c r="D33" s="229" t="s">
        <v>271</v>
      </c>
      <c r="E33" s="229"/>
      <c r="F33" s="228" t="s">
        <v>272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30">
        <v>10000</v>
      </c>
      <c r="AF33" s="230"/>
      <c r="AG33" s="230"/>
      <c r="AH33" s="230"/>
      <c r="AI33" s="230">
        <v>10000</v>
      </c>
      <c r="AJ33" s="230"/>
      <c r="AK33" s="230"/>
      <c r="AL33" s="230"/>
      <c r="AM33" s="230">
        <v>10534.5</v>
      </c>
      <c r="AN33" s="230"/>
      <c r="AO33" s="230"/>
      <c r="AP33" s="230"/>
      <c r="AQ33" s="230"/>
      <c r="AR33" s="230"/>
      <c r="AS33" s="230"/>
      <c r="AT33" s="231">
        <v>105.34</v>
      </c>
      <c r="AU33" s="231"/>
      <c r="AV33" s="231">
        <v>105.34</v>
      </c>
      <c r="AW33" s="231"/>
      <c r="AX33" s="232">
        <v>-534.5</v>
      </c>
      <c r="AY33" s="232"/>
    </row>
    <row r="34" spans="1:51" x14ac:dyDescent="0.2">
      <c r="A34" s="228" t="s">
        <v>113</v>
      </c>
      <c r="B34" s="228"/>
      <c r="C34" s="228"/>
      <c r="D34" s="229" t="s">
        <v>273</v>
      </c>
      <c r="E34" s="229"/>
      <c r="F34" s="228" t="s">
        <v>274</v>
      </c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30">
        <v>5000</v>
      </c>
      <c r="AF34" s="230"/>
      <c r="AG34" s="230"/>
      <c r="AH34" s="230"/>
      <c r="AI34" s="230">
        <v>5000</v>
      </c>
      <c r="AJ34" s="230"/>
      <c r="AK34" s="230"/>
      <c r="AL34" s="230"/>
      <c r="AM34" s="230">
        <v>6793.3</v>
      </c>
      <c r="AN34" s="230"/>
      <c r="AO34" s="230"/>
      <c r="AP34" s="230"/>
      <c r="AQ34" s="230"/>
      <c r="AR34" s="230"/>
      <c r="AS34" s="230"/>
      <c r="AT34" s="231">
        <v>135.86000000000001</v>
      </c>
      <c r="AU34" s="231"/>
      <c r="AV34" s="231">
        <v>135.86000000000001</v>
      </c>
      <c r="AW34" s="231"/>
      <c r="AX34" s="232">
        <v>-1793.3</v>
      </c>
      <c r="AY34" s="232"/>
    </row>
    <row r="35" spans="1:51" x14ac:dyDescent="0.2">
      <c r="A35" s="228" t="s">
        <v>113</v>
      </c>
      <c r="B35" s="228"/>
      <c r="C35" s="228"/>
      <c r="D35" s="229" t="s">
        <v>275</v>
      </c>
      <c r="E35" s="229"/>
      <c r="F35" s="228" t="s">
        <v>276</v>
      </c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30">
        <v>627500</v>
      </c>
      <c r="AF35" s="230"/>
      <c r="AG35" s="230"/>
      <c r="AH35" s="230"/>
      <c r="AI35" s="230">
        <v>627500</v>
      </c>
      <c r="AJ35" s="230"/>
      <c r="AK35" s="230"/>
      <c r="AL35" s="230"/>
      <c r="AM35" s="230">
        <v>559543.36</v>
      </c>
      <c r="AN35" s="230"/>
      <c r="AO35" s="230"/>
      <c r="AP35" s="230"/>
      <c r="AQ35" s="230"/>
      <c r="AR35" s="230"/>
      <c r="AS35" s="230"/>
      <c r="AT35" s="231">
        <v>89.17</v>
      </c>
      <c r="AU35" s="231"/>
      <c r="AV35" s="231">
        <v>89.17</v>
      </c>
      <c r="AW35" s="231"/>
      <c r="AX35" s="231">
        <v>67956.639999999999</v>
      </c>
      <c r="AY35" s="231"/>
    </row>
    <row r="36" spans="1:51" x14ac:dyDescent="0.2">
      <c r="A36" s="228" t="s">
        <v>113</v>
      </c>
      <c r="B36" s="228"/>
      <c r="C36" s="228"/>
      <c r="D36" s="229" t="s">
        <v>249</v>
      </c>
      <c r="E36" s="229"/>
      <c r="F36" s="228" t="s">
        <v>277</v>
      </c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30">
        <v>60000</v>
      </c>
      <c r="AF36" s="230"/>
      <c r="AG36" s="230"/>
      <c r="AH36" s="230"/>
      <c r="AI36" s="230">
        <v>163000</v>
      </c>
      <c r="AJ36" s="230"/>
      <c r="AK36" s="230"/>
      <c r="AL36" s="230"/>
      <c r="AM36" s="230">
        <v>230313.39</v>
      </c>
      <c r="AN36" s="230"/>
      <c r="AO36" s="230"/>
      <c r="AP36" s="230"/>
      <c r="AQ36" s="230"/>
      <c r="AR36" s="230"/>
      <c r="AS36" s="230"/>
      <c r="AT36" s="231">
        <v>383.85</v>
      </c>
      <c r="AU36" s="231"/>
      <c r="AV36" s="231">
        <v>141.29</v>
      </c>
      <c r="AW36" s="231"/>
      <c r="AX36" s="232">
        <v>-67313.39</v>
      </c>
      <c r="AY36" s="232"/>
    </row>
    <row r="37" spans="1:51" x14ac:dyDescent="0.2">
      <c r="A37" s="228" t="s">
        <v>113</v>
      </c>
      <c r="B37" s="228"/>
      <c r="C37" s="228"/>
      <c r="D37" s="229" t="s">
        <v>278</v>
      </c>
      <c r="E37" s="229"/>
      <c r="F37" s="228" t="s">
        <v>279</v>
      </c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30">
        <v>33500</v>
      </c>
      <c r="AF37" s="230"/>
      <c r="AG37" s="230"/>
      <c r="AH37" s="230"/>
      <c r="AI37" s="230">
        <v>33500</v>
      </c>
      <c r="AJ37" s="230"/>
      <c r="AK37" s="230"/>
      <c r="AL37" s="230"/>
      <c r="AM37" s="230">
        <v>28320.44</v>
      </c>
      <c r="AN37" s="230"/>
      <c r="AO37" s="230"/>
      <c r="AP37" s="230"/>
      <c r="AQ37" s="230"/>
      <c r="AR37" s="230"/>
      <c r="AS37" s="230"/>
      <c r="AT37" s="231">
        <v>84.53</v>
      </c>
      <c r="AU37" s="231"/>
      <c r="AV37" s="231">
        <v>84.53</v>
      </c>
      <c r="AW37" s="231"/>
      <c r="AX37" s="231">
        <v>5179.5600000000004</v>
      </c>
      <c r="AY37" s="231"/>
    </row>
    <row r="38" spans="1:51" x14ac:dyDescent="0.2">
      <c r="A38" s="228" t="s">
        <v>113</v>
      </c>
      <c r="B38" s="228"/>
      <c r="C38" s="228"/>
      <c r="D38" s="229" t="s">
        <v>280</v>
      </c>
      <c r="E38" s="229"/>
      <c r="F38" s="228" t="s">
        <v>281</v>
      </c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30">
        <v>7000</v>
      </c>
      <c r="AF38" s="230"/>
      <c r="AG38" s="230"/>
      <c r="AH38" s="230"/>
      <c r="AI38" s="230">
        <v>7000</v>
      </c>
      <c r="AJ38" s="230"/>
      <c r="AK38" s="230"/>
      <c r="AL38" s="230"/>
      <c r="AM38" s="233">
        <v>-4443</v>
      </c>
      <c r="AN38" s="233"/>
      <c r="AO38" s="233"/>
      <c r="AP38" s="233"/>
      <c r="AQ38" s="233"/>
      <c r="AR38" s="233"/>
      <c r="AS38" s="233"/>
      <c r="AT38" s="232">
        <v>-63.47</v>
      </c>
      <c r="AU38" s="232"/>
      <c r="AV38" s="232">
        <v>-63.47</v>
      </c>
      <c r="AW38" s="232"/>
      <c r="AX38" s="231">
        <v>11443</v>
      </c>
      <c r="AY38" s="231"/>
    </row>
    <row r="39" spans="1:51" x14ac:dyDescent="0.2">
      <c r="A39" s="228" t="s">
        <v>113</v>
      </c>
      <c r="B39" s="228"/>
      <c r="C39" s="228"/>
      <c r="D39" s="229" t="s">
        <v>261</v>
      </c>
      <c r="E39" s="229"/>
      <c r="F39" s="228" t="s">
        <v>282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30">
        <v>54000</v>
      </c>
      <c r="AF39" s="230"/>
      <c r="AG39" s="230"/>
      <c r="AH39" s="230"/>
      <c r="AI39" s="230">
        <v>54000</v>
      </c>
      <c r="AJ39" s="230"/>
      <c r="AK39" s="230"/>
      <c r="AL39" s="230"/>
      <c r="AM39" s="230">
        <v>28875.21</v>
      </c>
      <c r="AN39" s="230"/>
      <c r="AO39" s="230"/>
      <c r="AP39" s="230"/>
      <c r="AQ39" s="230"/>
      <c r="AR39" s="230"/>
      <c r="AS39" s="230"/>
      <c r="AT39" s="231">
        <v>53.47</v>
      </c>
      <c r="AU39" s="231"/>
      <c r="AV39" s="231">
        <v>53.47</v>
      </c>
      <c r="AW39" s="231"/>
      <c r="AX39" s="231">
        <v>25124.79</v>
      </c>
      <c r="AY39" s="231"/>
    </row>
    <row r="40" spans="1:51" x14ac:dyDescent="0.2">
      <c r="A40" s="228" t="s">
        <v>113</v>
      </c>
      <c r="B40" s="228"/>
      <c r="C40" s="228"/>
      <c r="D40" s="229" t="s">
        <v>262</v>
      </c>
      <c r="E40" s="229"/>
      <c r="F40" s="228" t="s">
        <v>283</v>
      </c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30">
        <v>113000</v>
      </c>
      <c r="AF40" s="230"/>
      <c r="AG40" s="230"/>
      <c r="AH40" s="230"/>
      <c r="AI40" s="230">
        <v>113000</v>
      </c>
      <c r="AJ40" s="230"/>
      <c r="AK40" s="230"/>
      <c r="AL40" s="230"/>
      <c r="AM40" s="230">
        <v>136571.93</v>
      </c>
      <c r="AN40" s="230"/>
      <c r="AO40" s="230"/>
      <c r="AP40" s="230"/>
      <c r="AQ40" s="230"/>
      <c r="AR40" s="230"/>
      <c r="AS40" s="230"/>
      <c r="AT40" s="231">
        <v>120.86</v>
      </c>
      <c r="AU40" s="231"/>
      <c r="AV40" s="231">
        <v>120.86</v>
      </c>
      <c r="AW40" s="231"/>
      <c r="AX40" s="232">
        <v>-23571.93</v>
      </c>
      <c r="AY40" s="232"/>
    </row>
    <row r="41" spans="1:51" x14ac:dyDescent="0.2">
      <c r="A41" s="228" t="s">
        <v>113</v>
      </c>
      <c r="B41" s="228"/>
      <c r="C41" s="228"/>
      <c r="D41" s="229" t="s">
        <v>284</v>
      </c>
      <c r="E41" s="229"/>
      <c r="F41" s="228" t="s">
        <v>285</v>
      </c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30">
        <v>105000</v>
      </c>
      <c r="AF41" s="230"/>
      <c r="AG41" s="230"/>
      <c r="AH41" s="230"/>
      <c r="AI41" s="230">
        <v>105000</v>
      </c>
      <c r="AJ41" s="230"/>
      <c r="AK41" s="230"/>
      <c r="AL41" s="230"/>
      <c r="AM41" s="230">
        <v>123549.26</v>
      </c>
      <c r="AN41" s="230"/>
      <c r="AO41" s="230"/>
      <c r="AP41" s="230"/>
      <c r="AQ41" s="230"/>
      <c r="AR41" s="230"/>
      <c r="AS41" s="230"/>
      <c r="AT41" s="231">
        <v>117.66</v>
      </c>
      <c r="AU41" s="231"/>
      <c r="AV41" s="231">
        <v>117.66</v>
      </c>
      <c r="AW41" s="231"/>
      <c r="AX41" s="232">
        <v>-18549.259999999998</v>
      </c>
      <c r="AY41" s="232"/>
    </row>
    <row r="42" spans="1:51" x14ac:dyDescent="0.2">
      <c r="A42" s="183" t="s">
        <v>113</v>
      </c>
      <c r="B42" s="183"/>
      <c r="C42" s="183"/>
      <c r="D42" s="184" t="s">
        <v>114</v>
      </c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5">
        <v>1080000</v>
      </c>
      <c r="AF42" s="185"/>
      <c r="AG42" s="185"/>
      <c r="AH42" s="185"/>
      <c r="AI42" s="185">
        <v>1219000</v>
      </c>
      <c r="AJ42" s="185"/>
      <c r="AK42" s="185"/>
      <c r="AL42" s="185"/>
      <c r="AM42" s="185">
        <v>1221840.3899999999</v>
      </c>
      <c r="AN42" s="185"/>
      <c r="AO42" s="185"/>
      <c r="AP42" s="185"/>
      <c r="AQ42" s="185"/>
      <c r="AR42" s="185"/>
      <c r="AS42" s="185"/>
      <c r="AT42" s="186">
        <v>113.13</v>
      </c>
      <c r="AU42" s="186"/>
      <c r="AV42" s="186">
        <v>100.23</v>
      </c>
      <c r="AW42" s="186"/>
      <c r="AX42" s="187">
        <v>-2840.39</v>
      </c>
      <c r="AY42" s="187"/>
    </row>
    <row r="43" spans="1:51" x14ac:dyDescent="0.2">
      <c r="A43" s="228" t="s">
        <v>115</v>
      </c>
      <c r="B43" s="228"/>
      <c r="C43" s="228"/>
      <c r="D43" s="229" t="s">
        <v>225</v>
      </c>
      <c r="E43" s="229"/>
      <c r="F43" s="228" t="s">
        <v>286</v>
      </c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30">
        <v>250000</v>
      </c>
      <c r="AF43" s="230"/>
      <c r="AG43" s="230"/>
      <c r="AH43" s="230"/>
      <c r="AI43" s="230">
        <v>257000</v>
      </c>
      <c r="AJ43" s="230"/>
      <c r="AK43" s="230"/>
      <c r="AL43" s="230"/>
      <c r="AM43" s="230">
        <v>256442.62</v>
      </c>
      <c r="AN43" s="230"/>
      <c r="AO43" s="230"/>
      <c r="AP43" s="230"/>
      <c r="AQ43" s="230"/>
      <c r="AR43" s="230"/>
      <c r="AS43" s="230"/>
      <c r="AT43" s="231">
        <v>102.57</v>
      </c>
      <c r="AU43" s="231"/>
      <c r="AV43" s="231">
        <v>99.78</v>
      </c>
      <c r="AW43" s="231"/>
      <c r="AX43" s="231">
        <v>557.38</v>
      </c>
      <c r="AY43" s="231"/>
    </row>
    <row r="44" spans="1:51" x14ac:dyDescent="0.2">
      <c r="A44" s="183" t="s">
        <v>115</v>
      </c>
      <c r="B44" s="183"/>
      <c r="C44" s="183"/>
      <c r="D44" s="184" t="s">
        <v>116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5">
        <v>250000</v>
      </c>
      <c r="AF44" s="185"/>
      <c r="AG44" s="185"/>
      <c r="AH44" s="185"/>
      <c r="AI44" s="185">
        <v>257000</v>
      </c>
      <c r="AJ44" s="185"/>
      <c r="AK44" s="185"/>
      <c r="AL44" s="185"/>
      <c r="AM44" s="185">
        <v>256442.62</v>
      </c>
      <c r="AN44" s="185"/>
      <c r="AO44" s="185"/>
      <c r="AP44" s="185"/>
      <c r="AQ44" s="185"/>
      <c r="AR44" s="185"/>
      <c r="AS44" s="185"/>
      <c r="AT44" s="186">
        <v>102.57</v>
      </c>
      <c r="AU44" s="186"/>
      <c r="AV44" s="186">
        <v>99.78</v>
      </c>
      <c r="AW44" s="186"/>
      <c r="AX44" s="186">
        <v>557.38</v>
      </c>
      <c r="AY44" s="186"/>
    </row>
    <row r="45" spans="1:51" ht="13.5" thickBot="1" x14ac:dyDescent="0.25">
      <c r="A45" s="188" t="s">
        <v>117</v>
      </c>
      <c r="B45" s="188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90">
        <v>1963000</v>
      </c>
      <c r="AF45" s="190"/>
      <c r="AG45" s="190"/>
      <c r="AH45" s="190"/>
      <c r="AI45" s="190">
        <v>2222742</v>
      </c>
      <c r="AJ45" s="190"/>
      <c r="AK45" s="190"/>
      <c r="AL45" s="190"/>
      <c r="AM45" s="190">
        <v>2237877.36</v>
      </c>
      <c r="AN45" s="190"/>
      <c r="AO45" s="190"/>
      <c r="AP45" s="190"/>
      <c r="AQ45" s="190"/>
      <c r="AR45" s="190"/>
      <c r="AS45" s="190"/>
      <c r="AT45" s="191">
        <v>114</v>
      </c>
      <c r="AU45" s="191"/>
      <c r="AV45" s="191">
        <v>100.68</v>
      </c>
      <c r="AW45" s="191"/>
      <c r="AX45" s="192">
        <v>-15135.36</v>
      </c>
      <c r="AY45" s="192"/>
    </row>
    <row r="46" spans="1:51" x14ac:dyDescent="0.2">
      <c r="A46" s="234" t="s">
        <v>118</v>
      </c>
      <c r="B46" s="234"/>
      <c r="C46" s="234"/>
      <c r="D46" s="235" t="s">
        <v>236</v>
      </c>
      <c r="E46" s="235"/>
      <c r="F46" s="234" t="s">
        <v>287</v>
      </c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6">
        <v>50000</v>
      </c>
      <c r="AF46" s="236"/>
      <c r="AG46" s="236"/>
      <c r="AH46" s="236"/>
      <c r="AI46" s="236">
        <v>4000</v>
      </c>
      <c r="AJ46" s="236"/>
      <c r="AK46" s="236"/>
      <c r="AL46" s="236"/>
      <c r="AM46" s="236">
        <v>1791.45</v>
      </c>
      <c r="AN46" s="236"/>
      <c r="AO46" s="236"/>
      <c r="AP46" s="236"/>
      <c r="AQ46" s="236"/>
      <c r="AR46" s="236"/>
      <c r="AS46" s="236"/>
      <c r="AT46" s="237">
        <v>3.58</v>
      </c>
      <c r="AU46" s="237"/>
      <c r="AV46" s="237">
        <v>44.78</v>
      </c>
      <c r="AW46" s="237"/>
      <c r="AX46" s="237">
        <v>2208.5500000000002</v>
      </c>
      <c r="AY46" s="237"/>
    </row>
    <row r="47" spans="1:51" x14ac:dyDescent="0.2">
      <c r="A47" s="228" t="s">
        <v>118</v>
      </c>
      <c r="B47" s="228"/>
      <c r="C47" s="228"/>
      <c r="D47" s="229" t="s">
        <v>288</v>
      </c>
      <c r="E47" s="229"/>
      <c r="F47" s="228" t="s">
        <v>289</v>
      </c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30">
        <v>0</v>
      </c>
      <c r="AF47" s="230"/>
      <c r="AG47" s="230"/>
      <c r="AH47" s="230"/>
      <c r="AI47" s="230">
        <v>0</v>
      </c>
      <c r="AJ47" s="230"/>
      <c r="AK47" s="230"/>
      <c r="AL47" s="230"/>
      <c r="AM47" s="230">
        <v>1939.8</v>
      </c>
      <c r="AN47" s="230"/>
      <c r="AO47" s="230"/>
      <c r="AP47" s="230"/>
      <c r="AQ47" s="230"/>
      <c r="AR47" s="230"/>
      <c r="AS47" s="230"/>
      <c r="AT47" s="231">
        <v>0</v>
      </c>
      <c r="AU47" s="231"/>
      <c r="AV47" s="231">
        <v>0</v>
      </c>
      <c r="AW47" s="231"/>
      <c r="AX47" s="232">
        <v>-1939.8</v>
      </c>
      <c r="AY47" s="232"/>
    </row>
    <row r="48" spans="1:51" x14ac:dyDescent="0.2">
      <c r="A48" s="228" t="s">
        <v>118</v>
      </c>
      <c r="B48" s="228"/>
      <c r="C48" s="228"/>
      <c r="D48" s="229" t="s">
        <v>290</v>
      </c>
      <c r="E48" s="229"/>
      <c r="F48" s="228" t="s">
        <v>291</v>
      </c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30">
        <v>1000</v>
      </c>
      <c r="AF48" s="230"/>
      <c r="AG48" s="230"/>
      <c r="AH48" s="230"/>
      <c r="AI48" s="230">
        <v>1000</v>
      </c>
      <c r="AJ48" s="230"/>
      <c r="AK48" s="230"/>
      <c r="AL48" s="230"/>
      <c r="AM48" s="230">
        <v>832.6</v>
      </c>
      <c r="AN48" s="230"/>
      <c r="AO48" s="230"/>
      <c r="AP48" s="230"/>
      <c r="AQ48" s="230"/>
      <c r="AR48" s="230"/>
      <c r="AS48" s="230"/>
      <c r="AT48" s="231">
        <v>83.26</v>
      </c>
      <c r="AU48" s="231"/>
      <c r="AV48" s="231">
        <v>83.26</v>
      </c>
      <c r="AW48" s="231"/>
      <c r="AX48" s="231">
        <v>167.4</v>
      </c>
      <c r="AY48" s="231"/>
    </row>
    <row r="49" spans="1:51" x14ac:dyDescent="0.2">
      <c r="A49" s="228" t="s">
        <v>118</v>
      </c>
      <c r="B49" s="228"/>
      <c r="C49" s="228"/>
      <c r="D49" s="229" t="s">
        <v>292</v>
      </c>
      <c r="E49" s="229"/>
      <c r="F49" s="228" t="s">
        <v>293</v>
      </c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30">
        <v>4000</v>
      </c>
      <c r="AF49" s="230"/>
      <c r="AG49" s="230"/>
      <c r="AH49" s="230"/>
      <c r="AI49" s="230">
        <v>0</v>
      </c>
      <c r="AJ49" s="230"/>
      <c r="AK49" s="230"/>
      <c r="AL49" s="230"/>
      <c r="AM49" s="230">
        <v>0</v>
      </c>
      <c r="AN49" s="230"/>
      <c r="AO49" s="230"/>
      <c r="AP49" s="230"/>
      <c r="AQ49" s="230"/>
      <c r="AR49" s="230"/>
      <c r="AS49" s="230"/>
      <c r="AT49" s="231">
        <v>0</v>
      </c>
      <c r="AU49" s="231"/>
      <c r="AV49" s="231">
        <v>0</v>
      </c>
      <c r="AW49" s="231"/>
      <c r="AX49" s="231">
        <v>0</v>
      </c>
      <c r="AY49" s="231"/>
    </row>
    <row r="50" spans="1:51" x14ac:dyDescent="0.2">
      <c r="A50" s="228" t="s">
        <v>118</v>
      </c>
      <c r="B50" s="228"/>
      <c r="C50" s="228"/>
      <c r="D50" s="229" t="s">
        <v>275</v>
      </c>
      <c r="E50" s="229"/>
      <c r="F50" s="228" t="s">
        <v>294</v>
      </c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30">
        <v>162000</v>
      </c>
      <c r="AF50" s="230"/>
      <c r="AG50" s="230"/>
      <c r="AH50" s="230"/>
      <c r="AI50" s="230">
        <v>161821</v>
      </c>
      <c r="AJ50" s="230"/>
      <c r="AK50" s="230"/>
      <c r="AL50" s="230"/>
      <c r="AM50" s="230">
        <v>78848</v>
      </c>
      <c r="AN50" s="230"/>
      <c r="AO50" s="230"/>
      <c r="AP50" s="230"/>
      <c r="AQ50" s="230"/>
      <c r="AR50" s="230"/>
      <c r="AS50" s="230"/>
      <c r="AT50" s="231">
        <v>48.67</v>
      </c>
      <c r="AU50" s="231"/>
      <c r="AV50" s="231">
        <v>48.72</v>
      </c>
      <c r="AW50" s="231"/>
      <c r="AX50" s="231">
        <v>82973</v>
      </c>
      <c r="AY50" s="231"/>
    </row>
    <row r="51" spans="1:51" x14ac:dyDescent="0.2">
      <c r="A51" s="228" t="s">
        <v>118</v>
      </c>
      <c r="B51" s="228"/>
      <c r="C51" s="228"/>
      <c r="D51" s="229" t="s">
        <v>295</v>
      </c>
      <c r="E51" s="229"/>
      <c r="F51" s="228" t="s">
        <v>296</v>
      </c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30">
        <v>0</v>
      </c>
      <c r="AF51" s="230"/>
      <c r="AG51" s="230"/>
      <c r="AH51" s="230"/>
      <c r="AI51" s="230">
        <v>0</v>
      </c>
      <c r="AJ51" s="230"/>
      <c r="AK51" s="230"/>
      <c r="AL51" s="230"/>
      <c r="AM51" s="230">
        <v>17458.2</v>
      </c>
      <c r="AN51" s="230"/>
      <c r="AO51" s="230"/>
      <c r="AP51" s="230"/>
      <c r="AQ51" s="230"/>
      <c r="AR51" s="230"/>
      <c r="AS51" s="230"/>
      <c r="AT51" s="231">
        <v>0</v>
      </c>
      <c r="AU51" s="231"/>
      <c r="AV51" s="231">
        <v>0</v>
      </c>
      <c r="AW51" s="231"/>
      <c r="AX51" s="232">
        <v>-17458.2</v>
      </c>
      <c r="AY51" s="232"/>
    </row>
    <row r="52" spans="1:51" x14ac:dyDescent="0.2">
      <c r="A52" s="228" t="s">
        <v>118</v>
      </c>
      <c r="B52" s="228"/>
      <c r="C52" s="228"/>
      <c r="D52" s="229" t="s">
        <v>249</v>
      </c>
      <c r="E52" s="229"/>
      <c r="F52" s="228" t="s">
        <v>297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30">
        <v>464000</v>
      </c>
      <c r="AF52" s="230"/>
      <c r="AG52" s="230"/>
      <c r="AH52" s="230"/>
      <c r="AI52" s="230">
        <v>54000</v>
      </c>
      <c r="AJ52" s="230"/>
      <c r="AK52" s="230"/>
      <c r="AL52" s="230"/>
      <c r="AM52" s="230">
        <v>52432.42</v>
      </c>
      <c r="AN52" s="230"/>
      <c r="AO52" s="230"/>
      <c r="AP52" s="230"/>
      <c r="AQ52" s="230"/>
      <c r="AR52" s="230"/>
      <c r="AS52" s="230"/>
      <c r="AT52" s="231">
        <v>11.3</v>
      </c>
      <c r="AU52" s="231"/>
      <c r="AV52" s="231">
        <v>97.09</v>
      </c>
      <c r="AW52" s="231"/>
      <c r="AX52" s="231">
        <v>1567.58</v>
      </c>
      <c r="AY52" s="231"/>
    </row>
    <row r="53" spans="1:51" x14ac:dyDescent="0.2">
      <c r="A53" s="228" t="s">
        <v>118</v>
      </c>
      <c r="B53" s="228"/>
      <c r="C53" s="228"/>
      <c r="D53" s="229" t="s">
        <v>253</v>
      </c>
      <c r="E53" s="229"/>
      <c r="F53" s="228" t="s">
        <v>298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30">
        <v>0</v>
      </c>
      <c r="AF53" s="230"/>
      <c r="AG53" s="230"/>
      <c r="AH53" s="230"/>
      <c r="AI53" s="230">
        <v>150000</v>
      </c>
      <c r="AJ53" s="230"/>
      <c r="AK53" s="230"/>
      <c r="AL53" s="230"/>
      <c r="AM53" s="230">
        <v>208097</v>
      </c>
      <c r="AN53" s="230"/>
      <c r="AO53" s="230"/>
      <c r="AP53" s="230"/>
      <c r="AQ53" s="230"/>
      <c r="AR53" s="230"/>
      <c r="AS53" s="230"/>
      <c r="AT53" s="231">
        <v>0</v>
      </c>
      <c r="AU53" s="231"/>
      <c r="AV53" s="231">
        <v>138.72999999999999</v>
      </c>
      <c r="AW53" s="231"/>
      <c r="AX53" s="232">
        <v>-58097</v>
      </c>
      <c r="AY53" s="232"/>
    </row>
    <row r="54" spans="1:51" x14ac:dyDescent="0.2">
      <c r="A54" s="228" t="s">
        <v>118</v>
      </c>
      <c r="B54" s="228"/>
      <c r="C54" s="228"/>
      <c r="D54" s="229" t="s">
        <v>299</v>
      </c>
      <c r="E54" s="229"/>
      <c r="F54" s="228" t="s">
        <v>291</v>
      </c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30">
        <v>0</v>
      </c>
      <c r="AF54" s="230"/>
      <c r="AG54" s="230"/>
      <c r="AH54" s="230"/>
      <c r="AI54" s="230">
        <v>0</v>
      </c>
      <c r="AJ54" s="230"/>
      <c r="AK54" s="230"/>
      <c r="AL54" s="230"/>
      <c r="AM54" s="230">
        <v>8295.91</v>
      </c>
      <c r="AN54" s="230"/>
      <c r="AO54" s="230"/>
      <c r="AP54" s="230"/>
      <c r="AQ54" s="230"/>
      <c r="AR54" s="230"/>
      <c r="AS54" s="230"/>
      <c r="AT54" s="231">
        <v>0</v>
      </c>
      <c r="AU54" s="231"/>
      <c r="AV54" s="231">
        <v>0</v>
      </c>
      <c r="AW54" s="231"/>
      <c r="AX54" s="232">
        <v>-8295.91</v>
      </c>
      <c r="AY54" s="232"/>
    </row>
    <row r="55" spans="1:51" x14ac:dyDescent="0.2">
      <c r="A55" s="183" t="s">
        <v>118</v>
      </c>
      <c r="B55" s="183"/>
      <c r="C55" s="183"/>
      <c r="D55" s="184" t="s">
        <v>119</v>
      </c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5">
        <v>681000</v>
      </c>
      <c r="AF55" s="185"/>
      <c r="AG55" s="185"/>
      <c r="AH55" s="185"/>
      <c r="AI55" s="185">
        <v>370821</v>
      </c>
      <c r="AJ55" s="185"/>
      <c r="AK55" s="185"/>
      <c r="AL55" s="185"/>
      <c r="AM55" s="185">
        <v>369695.38</v>
      </c>
      <c r="AN55" s="185"/>
      <c r="AO55" s="185"/>
      <c r="AP55" s="185"/>
      <c r="AQ55" s="185"/>
      <c r="AR55" s="185"/>
      <c r="AS55" s="185"/>
      <c r="AT55" s="186">
        <v>54.28</v>
      </c>
      <c r="AU55" s="186"/>
      <c r="AV55" s="186">
        <v>99.69</v>
      </c>
      <c r="AW55" s="186"/>
      <c r="AX55" s="186">
        <v>1125.6199999999999</v>
      </c>
      <c r="AY55" s="186"/>
    </row>
    <row r="56" spans="1:51" x14ac:dyDescent="0.2">
      <c r="A56" s="228" t="s">
        <v>120</v>
      </c>
      <c r="B56" s="228"/>
      <c r="C56" s="228"/>
      <c r="D56" s="229" t="s">
        <v>225</v>
      </c>
      <c r="E56" s="229"/>
      <c r="F56" s="228" t="s">
        <v>121</v>
      </c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30">
        <v>50000</v>
      </c>
      <c r="AF56" s="230"/>
      <c r="AG56" s="230"/>
      <c r="AH56" s="230"/>
      <c r="AI56" s="230">
        <v>25000</v>
      </c>
      <c r="AJ56" s="230"/>
      <c r="AK56" s="230"/>
      <c r="AL56" s="230"/>
      <c r="AM56" s="230">
        <v>23117</v>
      </c>
      <c r="AN56" s="230"/>
      <c r="AO56" s="230"/>
      <c r="AP56" s="230"/>
      <c r="AQ56" s="230"/>
      <c r="AR56" s="230"/>
      <c r="AS56" s="230"/>
      <c r="AT56" s="231">
        <v>46.23</v>
      </c>
      <c r="AU56" s="231"/>
      <c r="AV56" s="231">
        <v>92.46</v>
      </c>
      <c r="AW56" s="231"/>
      <c r="AX56" s="231">
        <v>1883</v>
      </c>
      <c r="AY56" s="231"/>
    </row>
    <row r="57" spans="1:51" x14ac:dyDescent="0.2">
      <c r="A57" s="183" t="s">
        <v>120</v>
      </c>
      <c r="B57" s="183"/>
      <c r="C57" s="183"/>
      <c r="D57" s="184" t="s">
        <v>121</v>
      </c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5">
        <v>50000</v>
      </c>
      <c r="AF57" s="185"/>
      <c r="AG57" s="185"/>
      <c r="AH57" s="185"/>
      <c r="AI57" s="185">
        <v>25000</v>
      </c>
      <c r="AJ57" s="185"/>
      <c r="AK57" s="185"/>
      <c r="AL57" s="185"/>
      <c r="AM57" s="185">
        <v>23117</v>
      </c>
      <c r="AN57" s="185"/>
      <c r="AO57" s="185"/>
      <c r="AP57" s="185"/>
      <c r="AQ57" s="185"/>
      <c r="AR57" s="185"/>
      <c r="AS57" s="185"/>
      <c r="AT57" s="186">
        <v>46.23</v>
      </c>
      <c r="AU57" s="186"/>
      <c r="AV57" s="186">
        <v>92.46</v>
      </c>
      <c r="AW57" s="186"/>
      <c r="AX57" s="186">
        <v>1883</v>
      </c>
      <c r="AY57" s="186"/>
    </row>
    <row r="58" spans="1:51" x14ac:dyDescent="0.2">
      <c r="A58" s="228" t="s">
        <v>122</v>
      </c>
      <c r="B58" s="228"/>
      <c r="C58" s="228"/>
      <c r="D58" s="229" t="s">
        <v>300</v>
      </c>
      <c r="E58" s="229"/>
      <c r="F58" s="228" t="s">
        <v>301</v>
      </c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30">
        <v>35000</v>
      </c>
      <c r="AF58" s="230"/>
      <c r="AG58" s="230"/>
      <c r="AH58" s="230"/>
      <c r="AI58" s="230">
        <v>36610</v>
      </c>
      <c r="AJ58" s="230"/>
      <c r="AK58" s="230"/>
      <c r="AL58" s="230"/>
      <c r="AM58" s="230">
        <v>35016</v>
      </c>
      <c r="AN58" s="230"/>
      <c r="AO58" s="230"/>
      <c r="AP58" s="230"/>
      <c r="AQ58" s="230"/>
      <c r="AR58" s="230"/>
      <c r="AS58" s="230"/>
      <c r="AT58" s="231">
        <v>100.04</v>
      </c>
      <c r="AU58" s="231"/>
      <c r="AV58" s="231">
        <v>95.64</v>
      </c>
      <c r="AW58" s="231"/>
      <c r="AX58" s="231">
        <v>1594</v>
      </c>
      <c r="AY58" s="231"/>
    </row>
    <row r="59" spans="1:51" x14ac:dyDescent="0.2">
      <c r="A59" s="228" t="s">
        <v>122</v>
      </c>
      <c r="B59" s="228"/>
      <c r="C59" s="228"/>
      <c r="D59" s="229" t="s">
        <v>295</v>
      </c>
      <c r="E59" s="229"/>
      <c r="F59" s="228" t="s">
        <v>302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30">
        <v>0</v>
      </c>
      <c r="AF59" s="230"/>
      <c r="AG59" s="230"/>
      <c r="AH59" s="230"/>
      <c r="AI59" s="230">
        <v>0</v>
      </c>
      <c r="AJ59" s="230"/>
      <c r="AK59" s="230"/>
      <c r="AL59" s="230"/>
      <c r="AM59" s="230">
        <v>1541.64</v>
      </c>
      <c r="AN59" s="230"/>
      <c r="AO59" s="230"/>
      <c r="AP59" s="230"/>
      <c r="AQ59" s="230"/>
      <c r="AR59" s="230"/>
      <c r="AS59" s="230"/>
      <c r="AT59" s="231">
        <v>0</v>
      </c>
      <c r="AU59" s="231"/>
      <c r="AV59" s="231">
        <v>0</v>
      </c>
      <c r="AW59" s="231"/>
      <c r="AX59" s="232">
        <v>-1541.64</v>
      </c>
      <c r="AY59" s="232"/>
    </row>
    <row r="60" spans="1:51" x14ac:dyDescent="0.2">
      <c r="A60" s="183" t="s">
        <v>122</v>
      </c>
      <c r="B60" s="183"/>
      <c r="C60" s="183"/>
      <c r="D60" s="184" t="s">
        <v>123</v>
      </c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5">
        <v>35000</v>
      </c>
      <c r="AF60" s="185"/>
      <c r="AG60" s="185"/>
      <c r="AH60" s="185"/>
      <c r="AI60" s="185">
        <v>36610</v>
      </c>
      <c r="AJ60" s="185"/>
      <c r="AK60" s="185"/>
      <c r="AL60" s="185"/>
      <c r="AM60" s="185">
        <v>36557.64</v>
      </c>
      <c r="AN60" s="185"/>
      <c r="AO60" s="185"/>
      <c r="AP60" s="185"/>
      <c r="AQ60" s="185"/>
      <c r="AR60" s="185"/>
      <c r="AS60" s="185"/>
      <c r="AT60" s="186">
        <v>104.45</v>
      </c>
      <c r="AU60" s="186"/>
      <c r="AV60" s="186">
        <v>99.85</v>
      </c>
      <c r="AW60" s="186"/>
      <c r="AX60" s="186">
        <v>52.36</v>
      </c>
      <c r="AY60" s="186"/>
    </row>
    <row r="61" spans="1:51" x14ac:dyDescent="0.2">
      <c r="A61" s="228" t="s">
        <v>124</v>
      </c>
      <c r="B61" s="228"/>
      <c r="C61" s="228"/>
      <c r="D61" s="229" t="s">
        <v>236</v>
      </c>
      <c r="E61" s="229"/>
      <c r="F61" s="228" t="s">
        <v>303</v>
      </c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30">
        <v>50000</v>
      </c>
      <c r="AF61" s="230"/>
      <c r="AG61" s="230"/>
      <c r="AH61" s="230"/>
      <c r="AI61" s="230">
        <v>35000</v>
      </c>
      <c r="AJ61" s="230"/>
      <c r="AK61" s="230"/>
      <c r="AL61" s="230"/>
      <c r="AM61" s="230">
        <v>32446.95</v>
      </c>
      <c r="AN61" s="230"/>
      <c r="AO61" s="230"/>
      <c r="AP61" s="230"/>
      <c r="AQ61" s="230"/>
      <c r="AR61" s="230"/>
      <c r="AS61" s="230"/>
      <c r="AT61" s="231">
        <v>64.89</v>
      </c>
      <c r="AU61" s="231"/>
      <c r="AV61" s="231">
        <v>92.7</v>
      </c>
      <c r="AW61" s="231"/>
      <c r="AX61" s="231">
        <v>2553.0500000000002</v>
      </c>
      <c r="AY61" s="231"/>
    </row>
    <row r="62" spans="1:51" x14ac:dyDescent="0.2">
      <c r="A62" s="228" t="s">
        <v>124</v>
      </c>
      <c r="B62" s="228"/>
      <c r="C62" s="228"/>
      <c r="D62" s="229" t="s">
        <v>304</v>
      </c>
      <c r="E62" s="229"/>
      <c r="F62" s="228" t="s">
        <v>305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30">
        <v>160000</v>
      </c>
      <c r="AF62" s="230"/>
      <c r="AG62" s="230"/>
      <c r="AH62" s="230"/>
      <c r="AI62" s="230">
        <v>65000</v>
      </c>
      <c r="AJ62" s="230"/>
      <c r="AK62" s="230"/>
      <c r="AL62" s="230"/>
      <c r="AM62" s="230">
        <v>54160.79</v>
      </c>
      <c r="AN62" s="230"/>
      <c r="AO62" s="230"/>
      <c r="AP62" s="230"/>
      <c r="AQ62" s="230"/>
      <c r="AR62" s="230"/>
      <c r="AS62" s="230"/>
      <c r="AT62" s="231">
        <v>33.85</v>
      </c>
      <c r="AU62" s="231"/>
      <c r="AV62" s="231">
        <v>83.32</v>
      </c>
      <c r="AW62" s="231"/>
      <c r="AX62" s="231">
        <v>10839.21</v>
      </c>
      <c r="AY62" s="231"/>
    </row>
    <row r="63" spans="1:51" x14ac:dyDescent="0.2">
      <c r="A63" s="228" t="s">
        <v>124</v>
      </c>
      <c r="B63" s="228"/>
      <c r="C63" s="228"/>
      <c r="D63" s="229" t="s">
        <v>244</v>
      </c>
      <c r="E63" s="229"/>
      <c r="F63" s="228" t="s">
        <v>306</v>
      </c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30">
        <v>9000</v>
      </c>
      <c r="AF63" s="230"/>
      <c r="AG63" s="230"/>
      <c r="AH63" s="230"/>
      <c r="AI63" s="230">
        <v>9000</v>
      </c>
      <c r="AJ63" s="230"/>
      <c r="AK63" s="230"/>
      <c r="AL63" s="230"/>
      <c r="AM63" s="230">
        <v>3007</v>
      </c>
      <c r="AN63" s="230"/>
      <c r="AO63" s="230"/>
      <c r="AP63" s="230"/>
      <c r="AQ63" s="230"/>
      <c r="AR63" s="230"/>
      <c r="AS63" s="230"/>
      <c r="AT63" s="231">
        <v>33.409999999999997</v>
      </c>
      <c r="AU63" s="231"/>
      <c r="AV63" s="231">
        <v>33.409999999999997</v>
      </c>
      <c r="AW63" s="231"/>
      <c r="AX63" s="231">
        <v>5993</v>
      </c>
      <c r="AY63" s="231"/>
    </row>
    <row r="64" spans="1:51" x14ac:dyDescent="0.2">
      <c r="A64" s="228" t="s">
        <v>124</v>
      </c>
      <c r="B64" s="228"/>
      <c r="C64" s="228"/>
      <c r="D64" s="229" t="s">
        <v>307</v>
      </c>
      <c r="E64" s="229"/>
      <c r="F64" s="228" t="s">
        <v>308</v>
      </c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30">
        <v>10000</v>
      </c>
      <c r="AF64" s="230"/>
      <c r="AG64" s="230"/>
      <c r="AH64" s="230"/>
      <c r="AI64" s="230">
        <v>25000</v>
      </c>
      <c r="AJ64" s="230"/>
      <c r="AK64" s="230"/>
      <c r="AL64" s="230"/>
      <c r="AM64" s="230">
        <v>33487</v>
      </c>
      <c r="AN64" s="230"/>
      <c r="AO64" s="230"/>
      <c r="AP64" s="230"/>
      <c r="AQ64" s="230"/>
      <c r="AR64" s="230"/>
      <c r="AS64" s="230"/>
      <c r="AT64" s="231">
        <v>334.87</v>
      </c>
      <c r="AU64" s="231"/>
      <c r="AV64" s="231">
        <v>133.94</v>
      </c>
      <c r="AW64" s="231"/>
      <c r="AX64" s="232">
        <v>-8487</v>
      </c>
      <c r="AY64" s="232"/>
    </row>
    <row r="65" spans="1:51" x14ac:dyDescent="0.2">
      <c r="A65" s="228" t="s">
        <v>124</v>
      </c>
      <c r="B65" s="228"/>
      <c r="C65" s="228"/>
      <c r="D65" s="229" t="s">
        <v>292</v>
      </c>
      <c r="E65" s="229"/>
      <c r="F65" s="228" t="s">
        <v>309</v>
      </c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30">
        <v>3000</v>
      </c>
      <c r="AF65" s="230"/>
      <c r="AG65" s="230"/>
      <c r="AH65" s="230"/>
      <c r="AI65" s="230">
        <v>3000</v>
      </c>
      <c r="AJ65" s="230"/>
      <c r="AK65" s="230"/>
      <c r="AL65" s="230"/>
      <c r="AM65" s="230">
        <v>4453.8100000000004</v>
      </c>
      <c r="AN65" s="230"/>
      <c r="AO65" s="230"/>
      <c r="AP65" s="230"/>
      <c r="AQ65" s="230"/>
      <c r="AR65" s="230"/>
      <c r="AS65" s="230"/>
      <c r="AT65" s="231">
        <v>148.46</v>
      </c>
      <c r="AU65" s="231"/>
      <c r="AV65" s="231">
        <v>148.46</v>
      </c>
      <c r="AW65" s="231"/>
      <c r="AX65" s="232">
        <v>-1453.81</v>
      </c>
      <c r="AY65" s="232"/>
    </row>
    <row r="66" spans="1:51" x14ac:dyDescent="0.2">
      <c r="A66" s="228" t="s">
        <v>124</v>
      </c>
      <c r="B66" s="228"/>
      <c r="C66" s="228"/>
      <c r="D66" s="229" t="s">
        <v>310</v>
      </c>
      <c r="E66" s="229"/>
      <c r="F66" s="228" t="s">
        <v>311</v>
      </c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30">
        <v>4000</v>
      </c>
      <c r="AF66" s="230"/>
      <c r="AG66" s="230"/>
      <c r="AH66" s="230"/>
      <c r="AI66" s="230">
        <v>4000</v>
      </c>
      <c r="AJ66" s="230"/>
      <c r="AK66" s="230"/>
      <c r="AL66" s="230"/>
      <c r="AM66" s="230">
        <v>4732</v>
      </c>
      <c r="AN66" s="230"/>
      <c r="AO66" s="230"/>
      <c r="AP66" s="230"/>
      <c r="AQ66" s="230"/>
      <c r="AR66" s="230"/>
      <c r="AS66" s="230"/>
      <c r="AT66" s="231">
        <v>118.3</v>
      </c>
      <c r="AU66" s="231"/>
      <c r="AV66" s="231">
        <v>118.3</v>
      </c>
      <c r="AW66" s="231"/>
      <c r="AX66" s="232">
        <v>-732</v>
      </c>
      <c r="AY66" s="232"/>
    </row>
    <row r="67" spans="1:51" x14ac:dyDescent="0.2">
      <c r="A67" s="228" t="s">
        <v>124</v>
      </c>
      <c r="B67" s="228"/>
      <c r="C67" s="228"/>
      <c r="D67" s="229" t="s">
        <v>312</v>
      </c>
      <c r="E67" s="229"/>
      <c r="F67" s="228" t="s">
        <v>313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30">
        <v>0</v>
      </c>
      <c r="AF67" s="230"/>
      <c r="AG67" s="230"/>
      <c r="AH67" s="230"/>
      <c r="AI67" s="230">
        <v>0</v>
      </c>
      <c r="AJ67" s="230"/>
      <c r="AK67" s="230"/>
      <c r="AL67" s="230"/>
      <c r="AM67" s="230">
        <v>1128</v>
      </c>
      <c r="AN67" s="230"/>
      <c r="AO67" s="230"/>
      <c r="AP67" s="230"/>
      <c r="AQ67" s="230"/>
      <c r="AR67" s="230"/>
      <c r="AS67" s="230"/>
      <c r="AT67" s="231">
        <v>0</v>
      </c>
      <c r="AU67" s="231"/>
      <c r="AV67" s="231">
        <v>0</v>
      </c>
      <c r="AW67" s="231"/>
      <c r="AX67" s="232">
        <v>-1128</v>
      </c>
      <c r="AY67" s="232"/>
    </row>
    <row r="68" spans="1:51" x14ac:dyDescent="0.2">
      <c r="A68" s="228" t="s">
        <v>124</v>
      </c>
      <c r="B68" s="228"/>
      <c r="C68" s="228"/>
      <c r="D68" s="229" t="s">
        <v>314</v>
      </c>
      <c r="E68" s="229"/>
      <c r="F68" s="228" t="s">
        <v>315</v>
      </c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30">
        <v>0</v>
      </c>
      <c r="AF68" s="230"/>
      <c r="AG68" s="230"/>
      <c r="AH68" s="230"/>
      <c r="AI68" s="230">
        <v>0</v>
      </c>
      <c r="AJ68" s="230"/>
      <c r="AK68" s="230"/>
      <c r="AL68" s="230"/>
      <c r="AM68" s="230">
        <v>1080</v>
      </c>
      <c r="AN68" s="230"/>
      <c r="AO68" s="230"/>
      <c r="AP68" s="230"/>
      <c r="AQ68" s="230"/>
      <c r="AR68" s="230"/>
      <c r="AS68" s="230"/>
      <c r="AT68" s="231">
        <v>0</v>
      </c>
      <c r="AU68" s="231"/>
      <c r="AV68" s="231">
        <v>0</v>
      </c>
      <c r="AW68" s="231"/>
      <c r="AX68" s="232">
        <v>-1080</v>
      </c>
      <c r="AY68" s="232"/>
    </row>
    <row r="69" spans="1:51" x14ac:dyDescent="0.2">
      <c r="A69" s="228" t="s">
        <v>124</v>
      </c>
      <c r="B69" s="228"/>
      <c r="C69" s="228"/>
      <c r="D69" s="229" t="s">
        <v>316</v>
      </c>
      <c r="E69" s="229"/>
      <c r="F69" s="228" t="s">
        <v>317</v>
      </c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30">
        <v>21000</v>
      </c>
      <c r="AF69" s="230"/>
      <c r="AG69" s="230"/>
      <c r="AH69" s="230"/>
      <c r="AI69" s="230">
        <v>21000</v>
      </c>
      <c r="AJ69" s="230"/>
      <c r="AK69" s="230"/>
      <c r="AL69" s="230"/>
      <c r="AM69" s="230">
        <v>27354.3</v>
      </c>
      <c r="AN69" s="230"/>
      <c r="AO69" s="230"/>
      <c r="AP69" s="230"/>
      <c r="AQ69" s="230"/>
      <c r="AR69" s="230"/>
      <c r="AS69" s="230"/>
      <c r="AT69" s="231">
        <v>130.25</v>
      </c>
      <c r="AU69" s="231"/>
      <c r="AV69" s="231">
        <v>130.25</v>
      </c>
      <c r="AW69" s="231"/>
      <c r="AX69" s="232">
        <v>-6354.3</v>
      </c>
      <c r="AY69" s="232"/>
    </row>
    <row r="70" spans="1:51" x14ac:dyDescent="0.2">
      <c r="A70" s="228" t="s">
        <v>124</v>
      </c>
      <c r="B70" s="228"/>
      <c r="C70" s="228"/>
      <c r="D70" s="229" t="s">
        <v>318</v>
      </c>
      <c r="E70" s="229"/>
      <c r="F70" s="228" t="s">
        <v>319</v>
      </c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30">
        <v>3000</v>
      </c>
      <c r="AF70" s="230"/>
      <c r="AG70" s="230"/>
      <c r="AH70" s="230"/>
      <c r="AI70" s="230">
        <v>3000</v>
      </c>
      <c r="AJ70" s="230"/>
      <c r="AK70" s="230"/>
      <c r="AL70" s="230"/>
      <c r="AM70" s="230">
        <v>2819.96</v>
      </c>
      <c r="AN70" s="230"/>
      <c r="AO70" s="230"/>
      <c r="AP70" s="230"/>
      <c r="AQ70" s="230"/>
      <c r="AR70" s="230"/>
      <c r="AS70" s="230"/>
      <c r="AT70" s="231">
        <v>93.99</v>
      </c>
      <c r="AU70" s="231"/>
      <c r="AV70" s="231">
        <v>93.99</v>
      </c>
      <c r="AW70" s="231"/>
      <c r="AX70" s="231">
        <v>180.04</v>
      </c>
      <c r="AY70" s="231"/>
    </row>
    <row r="71" spans="1:51" x14ac:dyDescent="0.2">
      <c r="A71" s="228" t="s">
        <v>124</v>
      </c>
      <c r="B71" s="228"/>
      <c r="C71" s="228"/>
      <c r="D71" s="229" t="s">
        <v>225</v>
      </c>
      <c r="E71" s="229"/>
      <c r="F71" s="228" t="s">
        <v>320</v>
      </c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30">
        <v>1181516</v>
      </c>
      <c r="AF71" s="230"/>
      <c r="AG71" s="230"/>
      <c r="AH71" s="230"/>
      <c r="AI71" s="230">
        <v>1454516</v>
      </c>
      <c r="AJ71" s="230"/>
      <c r="AK71" s="230"/>
      <c r="AL71" s="230"/>
      <c r="AM71" s="230">
        <v>1221946.1000000001</v>
      </c>
      <c r="AN71" s="230"/>
      <c r="AO71" s="230"/>
      <c r="AP71" s="230"/>
      <c r="AQ71" s="230"/>
      <c r="AR71" s="230"/>
      <c r="AS71" s="230"/>
      <c r="AT71" s="231">
        <v>103.42</v>
      </c>
      <c r="AU71" s="231"/>
      <c r="AV71" s="231">
        <v>84.01</v>
      </c>
      <c r="AW71" s="231"/>
      <c r="AX71" s="231">
        <v>232569.9</v>
      </c>
      <c r="AY71" s="231"/>
    </row>
    <row r="72" spans="1:51" x14ac:dyDescent="0.2">
      <c r="A72" s="228" t="s">
        <v>124</v>
      </c>
      <c r="B72" s="228"/>
      <c r="C72" s="228"/>
      <c r="D72" s="229" t="s">
        <v>300</v>
      </c>
      <c r="E72" s="229"/>
      <c r="F72" s="228" t="s">
        <v>321</v>
      </c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30">
        <v>0</v>
      </c>
      <c r="AF72" s="230"/>
      <c r="AG72" s="230"/>
      <c r="AH72" s="230"/>
      <c r="AI72" s="230">
        <v>0</v>
      </c>
      <c r="AJ72" s="230"/>
      <c r="AK72" s="230"/>
      <c r="AL72" s="230"/>
      <c r="AM72" s="230">
        <v>204004</v>
      </c>
      <c r="AN72" s="230"/>
      <c r="AO72" s="230"/>
      <c r="AP72" s="230"/>
      <c r="AQ72" s="230"/>
      <c r="AR72" s="230"/>
      <c r="AS72" s="230"/>
      <c r="AT72" s="231">
        <v>0</v>
      </c>
      <c r="AU72" s="231"/>
      <c r="AV72" s="231">
        <v>0</v>
      </c>
      <c r="AW72" s="231"/>
      <c r="AX72" s="232">
        <v>-204004</v>
      </c>
      <c r="AY72" s="232"/>
    </row>
    <row r="73" spans="1:51" x14ac:dyDescent="0.2">
      <c r="A73" s="228" t="s">
        <v>124</v>
      </c>
      <c r="B73" s="228"/>
      <c r="C73" s="228"/>
      <c r="D73" s="229" t="s">
        <v>322</v>
      </c>
      <c r="E73" s="229"/>
      <c r="F73" s="228" t="s">
        <v>323</v>
      </c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30">
        <v>210000</v>
      </c>
      <c r="AF73" s="230"/>
      <c r="AG73" s="230"/>
      <c r="AH73" s="230"/>
      <c r="AI73" s="230">
        <v>210000</v>
      </c>
      <c r="AJ73" s="230"/>
      <c r="AK73" s="230"/>
      <c r="AL73" s="230"/>
      <c r="AM73" s="230">
        <v>202774.67</v>
      </c>
      <c r="AN73" s="230"/>
      <c r="AO73" s="230"/>
      <c r="AP73" s="230"/>
      <c r="AQ73" s="230"/>
      <c r="AR73" s="230"/>
      <c r="AS73" s="230"/>
      <c r="AT73" s="231">
        <v>96.55</v>
      </c>
      <c r="AU73" s="231"/>
      <c r="AV73" s="231">
        <v>96.55</v>
      </c>
      <c r="AW73" s="231"/>
      <c r="AX73" s="231">
        <v>7225.33</v>
      </c>
      <c r="AY73" s="231"/>
    </row>
    <row r="74" spans="1:51" x14ac:dyDescent="0.2">
      <c r="A74" s="228" t="s">
        <v>124</v>
      </c>
      <c r="B74" s="228"/>
      <c r="C74" s="228"/>
      <c r="D74" s="229" t="s">
        <v>249</v>
      </c>
      <c r="E74" s="229"/>
      <c r="F74" s="228" t="s">
        <v>324</v>
      </c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30">
        <v>4500</v>
      </c>
      <c r="AF74" s="230"/>
      <c r="AG74" s="230"/>
      <c r="AH74" s="230"/>
      <c r="AI74" s="230">
        <v>319500</v>
      </c>
      <c r="AJ74" s="230"/>
      <c r="AK74" s="230"/>
      <c r="AL74" s="230"/>
      <c r="AM74" s="230">
        <v>296895.21999999997</v>
      </c>
      <c r="AN74" s="230"/>
      <c r="AO74" s="230"/>
      <c r="AP74" s="230"/>
      <c r="AQ74" s="230"/>
      <c r="AR74" s="230"/>
      <c r="AS74" s="230"/>
      <c r="AT74" s="231">
        <v>6597.67</v>
      </c>
      <c r="AU74" s="231"/>
      <c r="AV74" s="231">
        <v>92.92</v>
      </c>
      <c r="AW74" s="231"/>
      <c r="AX74" s="231">
        <v>22604.78</v>
      </c>
      <c r="AY74" s="231"/>
    </row>
    <row r="75" spans="1:51" x14ac:dyDescent="0.2">
      <c r="A75" s="228" t="s">
        <v>124</v>
      </c>
      <c r="B75" s="228"/>
      <c r="C75" s="228"/>
      <c r="D75" s="229" t="s">
        <v>251</v>
      </c>
      <c r="E75" s="229"/>
      <c r="F75" s="228" t="s">
        <v>325</v>
      </c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30">
        <v>133000</v>
      </c>
      <c r="AF75" s="230"/>
      <c r="AG75" s="230"/>
      <c r="AH75" s="230"/>
      <c r="AI75" s="230">
        <v>156000</v>
      </c>
      <c r="AJ75" s="230"/>
      <c r="AK75" s="230"/>
      <c r="AL75" s="230"/>
      <c r="AM75" s="230">
        <v>234401.65</v>
      </c>
      <c r="AN75" s="230"/>
      <c r="AO75" s="230"/>
      <c r="AP75" s="230"/>
      <c r="AQ75" s="230"/>
      <c r="AR75" s="230"/>
      <c r="AS75" s="230"/>
      <c r="AT75" s="231">
        <v>176.24</v>
      </c>
      <c r="AU75" s="231"/>
      <c r="AV75" s="231">
        <v>150.25</v>
      </c>
      <c r="AW75" s="231"/>
      <c r="AX75" s="232">
        <v>-78401.649999999994</v>
      </c>
      <c r="AY75" s="232"/>
    </row>
    <row r="76" spans="1:51" x14ac:dyDescent="0.2">
      <c r="A76" s="228" t="s">
        <v>124</v>
      </c>
      <c r="B76" s="228"/>
      <c r="C76" s="228"/>
      <c r="D76" s="229" t="s">
        <v>253</v>
      </c>
      <c r="E76" s="229"/>
      <c r="F76" s="228" t="s">
        <v>326</v>
      </c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30">
        <v>36000</v>
      </c>
      <c r="AF76" s="230"/>
      <c r="AG76" s="230"/>
      <c r="AH76" s="230"/>
      <c r="AI76" s="230">
        <v>36000</v>
      </c>
      <c r="AJ76" s="230"/>
      <c r="AK76" s="230"/>
      <c r="AL76" s="230"/>
      <c r="AM76" s="230">
        <v>83623.360000000001</v>
      </c>
      <c r="AN76" s="230"/>
      <c r="AO76" s="230"/>
      <c r="AP76" s="230"/>
      <c r="AQ76" s="230"/>
      <c r="AR76" s="230"/>
      <c r="AS76" s="230"/>
      <c r="AT76" s="231">
        <v>232.28</v>
      </c>
      <c r="AU76" s="231"/>
      <c r="AV76" s="231">
        <v>232.28</v>
      </c>
      <c r="AW76" s="231"/>
      <c r="AX76" s="232">
        <v>-47623.360000000001</v>
      </c>
      <c r="AY76" s="232"/>
    </row>
    <row r="77" spans="1:51" x14ac:dyDescent="0.2">
      <c r="A77" s="228" t="s">
        <v>124</v>
      </c>
      <c r="B77" s="228"/>
      <c r="C77" s="228"/>
      <c r="D77" s="229" t="s">
        <v>255</v>
      </c>
      <c r="E77" s="229"/>
      <c r="F77" s="228" t="s">
        <v>327</v>
      </c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30">
        <v>53500</v>
      </c>
      <c r="AF77" s="230"/>
      <c r="AG77" s="230"/>
      <c r="AH77" s="230"/>
      <c r="AI77" s="230">
        <v>53500</v>
      </c>
      <c r="AJ77" s="230"/>
      <c r="AK77" s="230"/>
      <c r="AL77" s="230"/>
      <c r="AM77" s="230">
        <v>63934.53</v>
      </c>
      <c r="AN77" s="230"/>
      <c r="AO77" s="230"/>
      <c r="AP77" s="230"/>
      <c r="AQ77" s="230"/>
      <c r="AR77" s="230"/>
      <c r="AS77" s="230"/>
      <c r="AT77" s="231">
        <v>119.5</v>
      </c>
      <c r="AU77" s="231"/>
      <c r="AV77" s="231">
        <v>119.5</v>
      </c>
      <c r="AW77" s="231"/>
      <c r="AX77" s="232">
        <v>-10434.530000000001</v>
      </c>
      <c r="AY77" s="232"/>
    </row>
    <row r="78" spans="1:51" x14ac:dyDescent="0.2">
      <c r="A78" s="228" t="s">
        <v>124</v>
      </c>
      <c r="B78" s="228"/>
      <c r="C78" s="228"/>
      <c r="D78" s="229" t="s">
        <v>257</v>
      </c>
      <c r="E78" s="229"/>
      <c r="F78" s="228" t="s">
        <v>328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30">
        <v>0</v>
      </c>
      <c r="AF78" s="230"/>
      <c r="AG78" s="230"/>
      <c r="AH78" s="230"/>
      <c r="AI78" s="230">
        <v>0</v>
      </c>
      <c r="AJ78" s="230"/>
      <c r="AK78" s="230"/>
      <c r="AL78" s="230"/>
      <c r="AM78" s="230">
        <v>8000</v>
      </c>
      <c r="AN78" s="230"/>
      <c r="AO78" s="230"/>
      <c r="AP78" s="230"/>
      <c r="AQ78" s="230"/>
      <c r="AR78" s="230"/>
      <c r="AS78" s="230"/>
      <c r="AT78" s="231">
        <v>0</v>
      </c>
      <c r="AU78" s="231"/>
      <c r="AV78" s="231">
        <v>0</v>
      </c>
      <c r="AW78" s="231"/>
      <c r="AX78" s="232">
        <v>-8000</v>
      </c>
      <c r="AY78" s="232"/>
    </row>
    <row r="79" spans="1:51" x14ac:dyDescent="0.2">
      <c r="A79" s="228" t="s">
        <v>124</v>
      </c>
      <c r="B79" s="228"/>
      <c r="C79" s="228"/>
      <c r="D79" s="229" t="s">
        <v>259</v>
      </c>
      <c r="E79" s="229"/>
      <c r="F79" s="228" t="s">
        <v>329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30">
        <v>10500</v>
      </c>
      <c r="AF79" s="230"/>
      <c r="AG79" s="230"/>
      <c r="AH79" s="230"/>
      <c r="AI79" s="230">
        <v>10500</v>
      </c>
      <c r="AJ79" s="230"/>
      <c r="AK79" s="230"/>
      <c r="AL79" s="230"/>
      <c r="AM79" s="230">
        <v>16450.560000000001</v>
      </c>
      <c r="AN79" s="230"/>
      <c r="AO79" s="230"/>
      <c r="AP79" s="230"/>
      <c r="AQ79" s="230"/>
      <c r="AR79" s="230"/>
      <c r="AS79" s="230"/>
      <c r="AT79" s="231">
        <v>156.66999999999999</v>
      </c>
      <c r="AU79" s="231"/>
      <c r="AV79" s="231">
        <v>156.66999999999999</v>
      </c>
      <c r="AW79" s="231"/>
      <c r="AX79" s="232">
        <v>-5950.56</v>
      </c>
      <c r="AY79" s="232"/>
    </row>
    <row r="80" spans="1:51" x14ac:dyDescent="0.2">
      <c r="A80" s="228" t="s">
        <v>124</v>
      </c>
      <c r="B80" s="228"/>
      <c r="C80" s="228"/>
      <c r="D80" s="229" t="s">
        <v>278</v>
      </c>
      <c r="E80" s="229"/>
      <c r="F80" s="228" t="s">
        <v>330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30">
        <v>1256000</v>
      </c>
      <c r="AF80" s="230"/>
      <c r="AG80" s="230"/>
      <c r="AH80" s="230"/>
      <c r="AI80" s="230">
        <v>1330000</v>
      </c>
      <c r="AJ80" s="230"/>
      <c r="AK80" s="230"/>
      <c r="AL80" s="230"/>
      <c r="AM80" s="230">
        <v>1232331.2</v>
      </c>
      <c r="AN80" s="230"/>
      <c r="AO80" s="230"/>
      <c r="AP80" s="230"/>
      <c r="AQ80" s="230"/>
      <c r="AR80" s="230"/>
      <c r="AS80" s="230"/>
      <c r="AT80" s="231">
        <v>98.11</v>
      </c>
      <c r="AU80" s="231"/>
      <c r="AV80" s="231">
        <v>92.65</v>
      </c>
      <c r="AW80" s="231"/>
      <c r="AX80" s="231">
        <v>97668.800000000003</v>
      </c>
      <c r="AY80" s="231"/>
    </row>
    <row r="81" spans="1:51" x14ac:dyDescent="0.2">
      <c r="A81" s="228" t="s">
        <v>124</v>
      </c>
      <c r="B81" s="228"/>
      <c r="C81" s="228"/>
      <c r="D81" s="229" t="s">
        <v>280</v>
      </c>
      <c r="E81" s="229"/>
      <c r="F81" s="228" t="s">
        <v>331</v>
      </c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30">
        <v>3500</v>
      </c>
      <c r="AF81" s="230"/>
      <c r="AG81" s="230"/>
      <c r="AH81" s="230"/>
      <c r="AI81" s="230">
        <v>3500</v>
      </c>
      <c r="AJ81" s="230"/>
      <c r="AK81" s="230"/>
      <c r="AL81" s="230"/>
      <c r="AM81" s="230">
        <v>13415</v>
      </c>
      <c r="AN81" s="230"/>
      <c r="AO81" s="230"/>
      <c r="AP81" s="230"/>
      <c r="AQ81" s="230"/>
      <c r="AR81" s="230"/>
      <c r="AS81" s="230"/>
      <c r="AT81" s="231">
        <v>383.28</v>
      </c>
      <c r="AU81" s="231"/>
      <c r="AV81" s="231">
        <v>383.28</v>
      </c>
      <c r="AW81" s="231"/>
      <c r="AX81" s="232">
        <v>-9915</v>
      </c>
      <c r="AY81" s="232"/>
    </row>
    <row r="82" spans="1:51" x14ac:dyDescent="0.2">
      <c r="A82" s="228" t="s">
        <v>124</v>
      </c>
      <c r="B82" s="228"/>
      <c r="C82" s="228"/>
      <c r="D82" s="229" t="s">
        <v>299</v>
      </c>
      <c r="E82" s="229"/>
      <c r="F82" s="228" t="s">
        <v>332</v>
      </c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30">
        <v>1500</v>
      </c>
      <c r="AF82" s="230"/>
      <c r="AG82" s="230"/>
      <c r="AH82" s="230"/>
      <c r="AI82" s="230">
        <v>1500</v>
      </c>
      <c r="AJ82" s="230"/>
      <c r="AK82" s="230"/>
      <c r="AL82" s="230"/>
      <c r="AM82" s="230">
        <v>1671.05</v>
      </c>
      <c r="AN82" s="230"/>
      <c r="AO82" s="230"/>
      <c r="AP82" s="230"/>
      <c r="AQ82" s="230"/>
      <c r="AR82" s="230"/>
      <c r="AS82" s="230"/>
      <c r="AT82" s="231">
        <v>111.4</v>
      </c>
      <c r="AU82" s="231"/>
      <c r="AV82" s="231">
        <v>111.4</v>
      </c>
      <c r="AW82" s="231"/>
      <c r="AX82" s="232">
        <v>-171.05</v>
      </c>
      <c r="AY82" s="232"/>
    </row>
    <row r="83" spans="1:51" x14ac:dyDescent="0.2">
      <c r="A83" s="228" t="s">
        <v>124</v>
      </c>
      <c r="B83" s="228"/>
      <c r="C83" s="228"/>
      <c r="D83" s="229" t="s">
        <v>261</v>
      </c>
      <c r="E83" s="229"/>
      <c r="F83" s="228" t="s">
        <v>333</v>
      </c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30">
        <v>80000</v>
      </c>
      <c r="AF83" s="230"/>
      <c r="AG83" s="230"/>
      <c r="AH83" s="230"/>
      <c r="AI83" s="230">
        <v>80000</v>
      </c>
      <c r="AJ83" s="230"/>
      <c r="AK83" s="230"/>
      <c r="AL83" s="230"/>
      <c r="AM83" s="230">
        <v>88706.34</v>
      </c>
      <c r="AN83" s="230"/>
      <c r="AO83" s="230"/>
      <c r="AP83" s="230"/>
      <c r="AQ83" s="230"/>
      <c r="AR83" s="230"/>
      <c r="AS83" s="230"/>
      <c r="AT83" s="231">
        <v>110.88</v>
      </c>
      <c r="AU83" s="231"/>
      <c r="AV83" s="231">
        <v>110.88</v>
      </c>
      <c r="AW83" s="231"/>
      <c r="AX83" s="232">
        <v>-8706.34</v>
      </c>
      <c r="AY83" s="232"/>
    </row>
    <row r="84" spans="1:51" x14ac:dyDescent="0.2">
      <c r="A84" s="228" t="s">
        <v>124</v>
      </c>
      <c r="B84" s="228"/>
      <c r="C84" s="228"/>
      <c r="D84" s="229" t="s">
        <v>262</v>
      </c>
      <c r="E84" s="229"/>
      <c r="F84" s="228" t="s">
        <v>334</v>
      </c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30">
        <v>378750</v>
      </c>
      <c r="AF84" s="230"/>
      <c r="AG84" s="230"/>
      <c r="AH84" s="230"/>
      <c r="AI84" s="230">
        <v>378750</v>
      </c>
      <c r="AJ84" s="230"/>
      <c r="AK84" s="230"/>
      <c r="AL84" s="230"/>
      <c r="AM84" s="230">
        <v>416034.33</v>
      </c>
      <c r="AN84" s="230"/>
      <c r="AO84" s="230"/>
      <c r="AP84" s="230"/>
      <c r="AQ84" s="230"/>
      <c r="AR84" s="230"/>
      <c r="AS84" s="230"/>
      <c r="AT84" s="231">
        <v>109.84</v>
      </c>
      <c r="AU84" s="231"/>
      <c r="AV84" s="231">
        <v>109.84</v>
      </c>
      <c r="AW84" s="231"/>
      <c r="AX84" s="232">
        <v>-37284.33</v>
      </c>
      <c r="AY84" s="232"/>
    </row>
    <row r="85" spans="1:51" x14ac:dyDescent="0.2">
      <c r="A85" s="228" t="s">
        <v>124</v>
      </c>
      <c r="B85" s="228"/>
      <c r="C85" s="228"/>
      <c r="D85" s="229" t="s">
        <v>264</v>
      </c>
      <c r="E85" s="229"/>
      <c r="F85" s="228" t="s">
        <v>335</v>
      </c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30">
        <v>1000</v>
      </c>
      <c r="AF85" s="230"/>
      <c r="AG85" s="230"/>
      <c r="AH85" s="230"/>
      <c r="AI85" s="230">
        <v>1000</v>
      </c>
      <c r="AJ85" s="230"/>
      <c r="AK85" s="230"/>
      <c r="AL85" s="230"/>
      <c r="AM85" s="230">
        <v>5616.03</v>
      </c>
      <c r="AN85" s="230"/>
      <c r="AO85" s="230"/>
      <c r="AP85" s="230"/>
      <c r="AQ85" s="230"/>
      <c r="AR85" s="230"/>
      <c r="AS85" s="230"/>
      <c r="AT85" s="231">
        <v>561.6</v>
      </c>
      <c r="AU85" s="231"/>
      <c r="AV85" s="231">
        <v>561.6</v>
      </c>
      <c r="AW85" s="231"/>
      <c r="AX85" s="232">
        <v>-4616.03</v>
      </c>
      <c r="AY85" s="232"/>
    </row>
    <row r="86" spans="1:51" x14ac:dyDescent="0.2">
      <c r="A86" s="228" t="s">
        <v>124</v>
      </c>
      <c r="B86" s="228"/>
      <c r="C86" s="228"/>
      <c r="D86" s="229" t="s">
        <v>336</v>
      </c>
      <c r="E86" s="229"/>
      <c r="F86" s="228" t="s">
        <v>337</v>
      </c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30">
        <v>0</v>
      </c>
      <c r="AF86" s="230"/>
      <c r="AG86" s="230"/>
      <c r="AH86" s="230"/>
      <c r="AI86" s="230">
        <v>0</v>
      </c>
      <c r="AJ86" s="230"/>
      <c r="AK86" s="230"/>
      <c r="AL86" s="230"/>
      <c r="AM86" s="230">
        <v>15378.86</v>
      </c>
      <c r="AN86" s="230"/>
      <c r="AO86" s="230"/>
      <c r="AP86" s="230"/>
      <c r="AQ86" s="230"/>
      <c r="AR86" s="230"/>
      <c r="AS86" s="230"/>
      <c r="AT86" s="231">
        <v>0</v>
      </c>
      <c r="AU86" s="231"/>
      <c r="AV86" s="231">
        <v>0</v>
      </c>
      <c r="AW86" s="231"/>
      <c r="AX86" s="232">
        <v>-15378.86</v>
      </c>
      <c r="AY86" s="232"/>
    </row>
    <row r="87" spans="1:51" x14ac:dyDescent="0.2">
      <c r="A87" s="228" t="s">
        <v>124</v>
      </c>
      <c r="B87" s="228"/>
      <c r="C87" s="228"/>
      <c r="D87" s="229" t="s">
        <v>266</v>
      </c>
      <c r="E87" s="229"/>
      <c r="F87" s="228" t="s">
        <v>338</v>
      </c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30">
        <v>4000</v>
      </c>
      <c r="AF87" s="230"/>
      <c r="AG87" s="230"/>
      <c r="AH87" s="230"/>
      <c r="AI87" s="230">
        <v>4000</v>
      </c>
      <c r="AJ87" s="230"/>
      <c r="AK87" s="230"/>
      <c r="AL87" s="230"/>
      <c r="AM87" s="230">
        <v>3860</v>
      </c>
      <c r="AN87" s="230"/>
      <c r="AO87" s="230"/>
      <c r="AP87" s="230"/>
      <c r="AQ87" s="230"/>
      <c r="AR87" s="230"/>
      <c r="AS87" s="230"/>
      <c r="AT87" s="231">
        <v>96.5</v>
      </c>
      <c r="AU87" s="231"/>
      <c r="AV87" s="231">
        <v>96.5</v>
      </c>
      <c r="AW87" s="231"/>
      <c r="AX87" s="231">
        <v>140</v>
      </c>
      <c r="AY87" s="231"/>
    </row>
    <row r="88" spans="1:51" x14ac:dyDescent="0.2">
      <c r="A88" s="228" t="s">
        <v>124</v>
      </c>
      <c r="B88" s="228"/>
      <c r="C88" s="228"/>
      <c r="D88" s="229" t="s">
        <v>284</v>
      </c>
      <c r="E88" s="229"/>
      <c r="F88" s="228" t="s">
        <v>319</v>
      </c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30">
        <v>75000</v>
      </c>
      <c r="AF88" s="230"/>
      <c r="AG88" s="230"/>
      <c r="AH88" s="230"/>
      <c r="AI88" s="230">
        <v>181540</v>
      </c>
      <c r="AJ88" s="230"/>
      <c r="AK88" s="230"/>
      <c r="AL88" s="230"/>
      <c r="AM88" s="230">
        <v>81630.81</v>
      </c>
      <c r="AN88" s="230"/>
      <c r="AO88" s="230"/>
      <c r="AP88" s="230"/>
      <c r="AQ88" s="230"/>
      <c r="AR88" s="230"/>
      <c r="AS88" s="230"/>
      <c r="AT88" s="231">
        <v>108.84</v>
      </c>
      <c r="AU88" s="231"/>
      <c r="AV88" s="231">
        <v>44.96</v>
      </c>
      <c r="AW88" s="231"/>
      <c r="AX88" s="231">
        <v>99909.19</v>
      </c>
      <c r="AY88" s="231"/>
    </row>
    <row r="89" spans="1:51" x14ac:dyDescent="0.2">
      <c r="A89" s="183" t="s">
        <v>124</v>
      </c>
      <c r="B89" s="183"/>
      <c r="C89" s="183"/>
      <c r="D89" s="184" t="s">
        <v>125</v>
      </c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5">
        <v>3688766</v>
      </c>
      <c r="AF89" s="185"/>
      <c r="AG89" s="185"/>
      <c r="AH89" s="185"/>
      <c r="AI89" s="185">
        <v>4385306</v>
      </c>
      <c r="AJ89" s="185"/>
      <c r="AK89" s="185"/>
      <c r="AL89" s="185"/>
      <c r="AM89" s="185">
        <v>4355343.5199999996</v>
      </c>
      <c r="AN89" s="185"/>
      <c r="AO89" s="185"/>
      <c r="AP89" s="185"/>
      <c r="AQ89" s="185"/>
      <c r="AR89" s="185"/>
      <c r="AS89" s="185"/>
      <c r="AT89" s="186">
        <v>118.07</v>
      </c>
      <c r="AU89" s="186"/>
      <c r="AV89" s="186">
        <v>99.31</v>
      </c>
      <c r="AW89" s="186"/>
      <c r="AX89" s="186">
        <v>29962.48</v>
      </c>
      <c r="AY89" s="186"/>
    </row>
    <row r="90" spans="1:51" ht="13.5" thickBot="1" x14ac:dyDescent="0.25">
      <c r="A90" s="188" t="s">
        <v>126</v>
      </c>
      <c r="B90" s="188"/>
      <c r="C90" s="188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90">
        <v>4454766</v>
      </c>
      <c r="AF90" s="190"/>
      <c r="AG90" s="190"/>
      <c r="AH90" s="190"/>
      <c r="AI90" s="190">
        <v>4817737</v>
      </c>
      <c r="AJ90" s="190"/>
      <c r="AK90" s="190"/>
      <c r="AL90" s="190"/>
      <c r="AM90" s="190">
        <v>4784713.54</v>
      </c>
      <c r="AN90" s="190"/>
      <c r="AO90" s="190"/>
      <c r="AP90" s="190"/>
      <c r="AQ90" s="190"/>
      <c r="AR90" s="190"/>
      <c r="AS90" s="190"/>
      <c r="AT90" s="191">
        <v>107.4</v>
      </c>
      <c r="AU90" s="191"/>
      <c r="AV90" s="191">
        <v>99.31</v>
      </c>
      <c r="AW90" s="191"/>
      <c r="AX90" s="191">
        <v>33023.46</v>
      </c>
      <c r="AY90" s="191"/>
    </row>
    <row r="91" spans="1:51" x14ac:dyDescent="0.2">
      <c r="A91" s="234" t="s">
        <v>127</v>
      </c>
      <c r="B91" s="234"/>
      <c r="C91" s="234"/>
      <c r="D91" s="235" t="s">
        <v>236</v>
      </c>
      <c r="E91" s="235"/>
      <c r="F91" s="234" t="s">
        <v>339</v>
      </c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6">
        <v>976791</v>
      </c>
      <c r="AF91" s="236"/>
      <c r="AG91" s="236"/>
      <c r="AH91" s="236"/>
      <c r="AI91" s="236">
        <v>976791</v>
      </c>
      <c r="AJ91" s="236"/>
      <c r="AK91" s="236"/>
      <c r="AL91" s="236"/>
      <c r="AM91" s="236">
        <v>933390</v>
      </c>
      <c r="AN91" s="236"/>
      <c r="AO91" s="236"/>
      <c r="AP91" s="236"/>
      <c r="AQ91" s="236"/>
      <c r="AR91" s="236"/>
      <c r="AS91" s="236"/>
      <c r="AT91" s="237">
        <v>95.55</v>
      </c>
      <c r="AU91" s="237"/>
      <c r="AV91" s="237">
        <v>95.55</v>
      </c>
      <c r="AW91" s="237"/>
      <c r="AX91" s="237">
        <v>43401</v>
      </c>
      <c r="AY91" s="237"/>
    </row>
    <row r="92" spans="1:51" x14ac:dyDescent="0.2">
      <c r="A92" s="228" t="s">
        <v>127</v>
      </c>
      <c r="B92" s="228"/>
      <c r="C92" s="228"/>
      <c r="D92" s="229" t="s">
        <v>225</v>
      </c>
      <c r="E92" s="229"/>
      <c r="F92" s="228" t="s">
        <v>340</v>
      </c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30">
        <v>5378581</v>
      </c>
      <c r="AF92" s="230"/>
      <c r="AG92" s="230"/>
      <c r="AH92" s="230"/>
      <c r="AI92" s="230">
        <v>5606641</v>
      </c>
      <c r="AJ92" s="230"/>
      <c r="AK92" s="230"/>
      <c r="AL92" s="230"/>
      <c r="AM92" s="230">
        <v>5540523</v>
      </c>
      <c r="AN92" s="230"/>
      <c r="AO92" s="230"/>
      <c r="AP92" s="230"/>
      <c r="AQ92" s="230"/>
      <c r="AR92" s="230"/>
      <c r="AS92" s="230"/>
      <c r="AT92" s="231">
        <v>103.01</v>
      </c>
      <c r="AU92" s="231"/>
      <c r="AV92" s="231">
        <v>98.82</v>
      </c>
      <c r="AW92" s="231"/>
      <c r="AX92" s="231">
        <v>66118</v>
      </c>
      <c r="AY92" s="231"/>
    </row>
    <row r="93" spans="1:51" x14ac:dyDescent="0.2">
      <c r="A93" s="228" t="s">
        <v>127</v>
      </c>
      <c r="B93" s="228"/>
      <c r="C93" s="228"/>
      <c r="D93" s="229" t="s">
        <v>341</v>
      </c>
      <c r="E93" s="229"/>
      <c r="F93" s="228" t="s">
        <v>342</v>
      </c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30">
        <v>900000</v>
      </c>
      <c r="AF93" s="230"/>
      <c r="AG93" s="230"/>
      <c r="AH93" s="230"/>
      <c r="AI93" s="230">
        <v>900000</v>
      </c>
      <c r="AJ93" s="230"/>
      <c r="AK93" s="230"/>
      <c r="AL93" s="230"/>
      <c r="AM93" s="230">
        <v>713242</v>
      </c>
      <c r="AN93" s="230"/>
      <c r="AO93" s="230"/>
      <c r="AP93" s="230"/>
      <c r="AQ93" s="230"/>
      <c r="AR93" s="230"/>
      <c r="AS93" s="230"/>
      <c r="AT93" s="231">
        <v>79.239999999999995</v>
      </c>
      <c r="AU93" s="231"/>
      <c r="AV93" s="231">
        <v>79.239999999999995</v>
      </c>
      <c r="AW93" s="231"/>
      <c r="AX93" s="231">
        <v>186758</v>
      </c>
      <c r="AY93" s="231"/>
    </row>
    <row r="94" spans="1:51" x14ac:dyDescent="0.2">
      <c r="A94" s="183" t="s">
        <v>127</v>
      </c>
      <c r="B94" s="183"/>
      <c r="C94" s="183"/>
      <c r="D94" s="184" t="s">
        <v>128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5">
        <v>7255372</v>
      </c>
      <c r="AF94" s="185"/>
      <c r="AG94" s="185"/>
      <c r="AH94" s="185"/>
      <c r="AI94" s="185">
        <v>7483432</v>
      </c>
      <c r="AJ94" s="185"/>
      <c r="AK94" s="185"/>
      <c r="AL94" s="185"/>
      <c r="AM94" s="185">
        <v>7187155</v>
      </c>
      <c r="AN94" s="185"/>
      <c r="AO94" s="185"/>
      <c r="AP94" s="185"/>
      <c r="AQ94" s="185"/>
      <c r="AR94" s="185"/>
      <c r="AS94" s="185"/>
      <c r="AT94" s="186">
        <v>99.05</v>
      </c>
      <c r="AU94" s="186"/>
      <c r="AV94" s="186">
        <v>96.04</v>
      </c>
      <c r="AW94" s="186"/>
      <c r="AX94" s="186">
        <v>296277</v>
      </c>
      <c r="AY94" s="186"/>
    </row>
    <row r="95" spans="1:51" x14ac:dyDescent="0.2">
      <c r="A95" s="228" t="s">
        <v>129</v>
      </c>
      <c r="B95" s="228"/>
      <c r="C95" s="228"/>
      <c r="D95" s="229" t="s">
        <v>236</v>
      </c>
      <c r="E95" s="229"/>
      <c r="F95" s="228" t="s">
        <v>343</v>
      </c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30">
        <v>0</v>
      </c>
      <c r="AF95" s="230"/>
      <c r="AG95" s="230"/>
      <c r="AH95" s="230"/>
      <c r="AI95" s="230">
        <v>88000</v>
      </c>
      <c r="AJ95" s="230"/>
      <c r="AK95" s="230"/>
      <c r="AL95" s="230"/>
      <c r="AM95" s="230">
        <v>84003.64</v>
      </c>
      <c r="AN95" s="230"/>
      <c r="AO95" s="230"/>
      <c r="AP95" s="230"/>
      <c r="AQ95" s="230"/>
      <c r="AR95" s="230"/>
      <c r="AS95" s="230"/>
      <c r="AT95" s="231">
        <v>0</v>
      </c>
      <c r="AU95" s="231"/>
      <c r="AV95" s="231">
        <v>95.45</v>
      </c>
      <c r="AW95" s="231"/>
      <c r="AX95" s="231">
        <v>3996.36</v>
      </c>
      <c r="AY95" s="231"/>
    </row>
    <row r="96" spans="1:51" x14ac:dyDescent="0.2">
      <c r="A96" s="228" t="s">
        <v>129</v>
      </c>
      <c r="B96" s="228"/>
      <c r="C96" s="228"/>
      <c r="D96" s="229" t="s">
        <v>271</v>
      </c>
      <c r="E96" s="229"/>
      <c r="F96" s="228" t="s">
        <v>344</v>
      </c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30">
        <v>0</v>
      </c>
      <c r="AF96" s="230"/>
      <c r="AG96" s="230"/>
      <c r="AH96" s="230"/>
      <c r="AI96" s="230">
        <v>245000</v>
      </c>
      <c r="AJ96" s="230"/>
      <c r="AK96" s="230"/>
      <c r="AL96" s="230"/>
      <c r="AM96" s="230">
        <v>233345</v>
      </c>
      <c r="AN96" s="230"/>
      <c r="AO96" s="230"/>
      <c r="AP96" s="230"/>
      <c r="AQ96" s="230"/>
      <c r="AR96" s="230"/>
      <c r="AS96" s="230"/>
      <c r="AT96" s="231">
        <v>0</v>
      </c>
      <c r="AU96" s="231"/>
      <c r="AV96" s="231">
        <v>95.24</v>
      </c>
      <c r="AW96" s="231"/>
      <c r="AX96" s="231">
        <v>11655</v>
      </c>
      <c r="AY96" s="231"/>
    </row>
    <row r="97" spans="1:51" x14ac:dyDescent="0.2">
      <c r="A97" s="228" t="s">
        <v>129</v>
      </c>
      <c r="B97" s="228"/>
      <c r="C97" s="228"/>
      <c r="D97" s="229" t="s">
        <v>225</v>
      </c>
      <c r="E97" s="229"/>
      <c r="F97" s="228" t="s">
        <v>345</v>
      </c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30">
        <v>641382</v>
      </c>
      <c r="AF97" s="230"/>
      <c r="AG97" s="230"/>
      <c r="AH97" s="230"/>
      <c r="AI97" s="230">
        <v>658307</v>
      </c>
      <c r="AJ97" s="230"/>
      <c r="AK97" s="230"/>
      <c r="AL97" s="230"/>
      <c r="AM97" s="230">
        <v>509641.36</v>
      </c>
      <c r="AN97" s="230"/>
      <c r="AO97" s="230"/>
      <c r="AP97" s="230"/>
      <c r="AQ97" s="230"/>
      <c r="AR97" s="230"/>
      <c r="AS97" s="230"/>
      <c r="AT97" s="231">
        <v>79.45</v>
      </c>
      <c r="AU97" s="231"/>
      <c r="AV97" s="231">
        <v>77.41</v>
      </c>
      <c r="AW97" s="231"/>
      <c r="AX97" s="231">
        <v>148665.64000000001</v>
      </c>
      <c r="AY97" s="231"/>
    </row>
    <row r="98" spans="1:51" x14ac:dyDescent="0.2">
      <c r="A98" s="228" t="s">
        <v>129</v>
      </c>
      <c r="B98" s="228"/>
      <c r="C98" s="228"/>
      <c r="D98" s="229" t="s">
        <v>341</v>
      </c>
      <c r="E98" s="229"/>
      <c r="F98" s="228" t="s">
        <v>130</v>
      </c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30">
        <v>1782046</v>
      </c>
      <c r="AF98" s="230"/>
      <c r="AG98" s="230"/>
      <c r="AH98" s="230"/>
      <c r="AI98" s="230">
        <v>1829061</v>
      </c>
      <c r="AJ98" s="230"/>
      <c r="AK98" s="230"/>
      <c r="AL98" s="230"/>
      <c r="AM98" s="230">
        <v>1415719</v>
      </c>
      <c r="AN98" s="230"/>
      <c r="AO98" s="230"/>
      <c r="AP98" s="230"/>
      <c r="AQ98" s="230"/>
      <c r="AR98" s="230"/>
      <c r="AS98" s="230"/>
      <c r="AT98" s="231">
        <v>79.44</v>
      </c>
      <c r="AU98" s="231"/>
      <c r="AV98" s="231">
        <v>77.400000000000006</v>
      </c>
      <c r="AW98" s="231"/>
      <c r="AX98" s="231">
        <v>413342</v>
      </c>
      <c r="AY98" s="231"/>
    </row>
    <row r="99" spans="1:51" x14ac:dyDescent="0.2">
      <c r="A99" s="183" t="s">
        <v>129</v>
      </c>
      <c r="B99" s="183"/>
      <c r="C99" s="183"/>
      <c r="D99" s="184" t="s">
        <v>130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5">
        <v>2423428</v>
      </c>
      <c r="AF99" s="185"/>
      <c r="AG99" s="185"/>
      <c r="AH99" s="185"/>
      <c r="AI99" s="185">
        <v>2820368</v>
      </c>
      <c r="AJ99" s="185"/>
      <c r="AK99" s="185"/>
      <c r="AL99" s="185"/>
      <c r="AM99" s="185">
        <v>2242709</v>
      </c>
      <c r="AN99" s="185"/>
      <c r="AO99" s="185"/>
      <c r="AP99" s="185"/>
      <c r="AQ99" s="185"/>
      <c r="AR99" s="185"/>
      <c r="AS99" s="185"/>
      <c r="AT99" s="186">
        <v>92.54</v>
      </c>
      <c r="AU99" s="186"/>
      <c r="AV99" s="186">
        <v>79.510000000000005</v>
      </c>
      <c r="AW99" s="186"/>
      <c r="AX99" s="186">
        <v>577659</v>
      </c>
      <c r="AY99" s="186"/>
    </row>
    <row r="100" spans="1:51" x14ac:dyDescent="0.2">
      <c r="A100" s="228" t="s">
        <v>131</v>
      </c>
      <c r="B100" s="228"/>
      <c r="C100" s="228"/>
      <c r="D100" s="229" t="s">
        <v>225</v>
      </c>
      <c r="E100" s="229"/>
      <c r="F100" s="228" t="s">
        <v>346</v>
      </c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30">
        <v>0</v>
      </c>
      <c r="AF100" s="230"/>
      <c r="AG100" s="230"/>
      <c r="AH100" s="230"/>
      <c r="AI100" s="230">
        <v>19000</v>
      </c>
      <c r="AJ100" s="230"/>
      <c r="AK100" s="230"/>
      <c r="AL100" s="230"/>
      <c r="AM100" s="230">
        <v>18470</v>
      </c>
      <c r="AN100" s="230"/>
      <c r="AO100" s="230"/>
      <c r="AP100" s="230"/>
      <c r="AQ100" s="230"/>
      <c r="AR100" s="230"/>
      <c r="AS100" s="230"/>
      <c r="AT100" s="231">
        <v>0</v>
      </c>
      <c r="AU100" s="231"/>
      <c r="AV100" s="231">
        <v>97.21</v>
      </c>
      <c r="AW100" s="231"/>
      <c r="AX100" s="231">
        <v>530</v>
      </c>
      <c r="AY100" s="231"/>
    </row>
    <row r="101" spans="1:51" x14ac:dyDescent="0.2">
      <c r="A101" s="183" t="s">
        <v>131</v>
      </c>
      <c r="B101" s="183"/>
      <c r="C101" s="183"/>
      <c r="D101" s="184" t="s">
        <v>132</v>
      </c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5">
        <v>0</v>
      </c>
      <c r="AF101" s="185"/>
      <c r="AG101" s="185"/>
      <c r="AH101" s="185"/>
      <c r="AI101" s="185">
        <v>19000</v>
      </c>
      <c r="AJ101" s="185"/>
      <c r="AK101" s="185"/>
      <c r="AL101" s="185"/>
      <c r="AM101" s="185">
        <v>18470</v>
      </c>
      <c r="AN101" s="185"/>
      <c r="AO101" s="185"/>
      <c r="AP101" s="185"/>
      <c r="AQ101" s="185"/>
      <c r="AR101" s="185"/>
      <c r="AS101" s="185"/>
      <c r="AT101" s="186">
        <v>0</v>
      </c>
      <c r="AU101" s="186"/>
      <c r="AV101" s="186">
        <v>97.21</v>
      </c>
      <c r="AW101" s="186"/>
      <c r="AX101" s="186">
        <v>530</v>
      </c>
      <c r="AY101" s="186"/>
    </row>
    <row r="102" spans="1:51" x14ac:dyDescent="0.2">
      <c r="A102" s="228" t="s">
        <v>133</v>
      </c>
      <c r="B102" s="228"/>
      <c r="C102" s="228"/>
      <c r="D102" s="229" t="s">
        <v>236</v>
      </c>
      <c r="E102" s="229"/>
      <c r="F102" s="228" t="s">
        <v>347</v>
      </c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30">
        <v>4100</v>
      </c>
      <c r="AF102" s="230"/>
      <c r="AG102" s="230"/>
      <c r="AH102" s="230"/>
      <c r="AI102" s="230">
        <v>14700</v>
      </c>
      <c r="AJ102" s="230"/>
      <c r="AK102" s="230"/>
      <c r="AL102" s="230"/>
      <c r="AM102" s="230">
        <v>14000.95</v>
      </c>
      <c r="AN102" s="230"/>
      <c r="AO102" s="230"/>
      <c r="AP102" s="230"/>
      <c r="AQ102" s="230"/>
      <c r="AR102" s="230"/>
      <c r="AS102" s="230"/>
      <c r="AT102" s="231">
        <v>341.48</v>
      </c>
      <c r="AU102" s="231"/>
      <c r="AV102" s="231">
        <v>95.24</v>
      </c>
      <c r="AW102" s="231"/>
      <c r="AX102" s="231">
        <v>699.05</v>
      </c>
      <c r="AY102" s="231"/>
    </row>
    <row r="103" spans="1:51" x14ac:dyDescent="0.2">
      <c r="A103" s="228" t="s">
        <v>133</v>
      </c>
      <c r="B103" s="228"/>
      <c r="C103" s="228"/>
      <c r="D103" s="229" t="s">
        <v>225</v>
      </c>
      <c r="E103" s="229"/>
      <c r="F103" s="228" t="s">
        <v>134</v>
      </c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30">
        <v>105830</v>
      </c>
      <c r="AF103" s="230"/>
      <c r="AG103" s="230"/>
      <c r="AH103" s="230"/>
      <c r="AI103" s="230">
        <v>86830</v>
      </c>
      <c r="AJ103" s="230"/>
      <c r="AK103" s="230"/>
      <c r="AL103" s="230"/>
      <c r="AM103" s="230">
        <v>83501.05</v>
      </c>
      <c r="AN103" s="230"/>
      <c r="AO103" s="230"/>
      <c r="AP103" s="230"/>
      <c r="AQ103" s="230"/>
      <c r="AR103" s="230"/>
      <c r="AS103" s="230"/>
      <c r="AT103" s="231">
        <v>78.900000000000006</v>
      </c>
      <c r="AU103" s="231"/>
      <c r="AV103" s="231">
        <v>96.16</v>
      </c>
      <c r="AW103" s="231"/>
      <c r="AX103" s="231">
        <v>3328.95</v>
      </c>
      <c r="AY103" s="231"/>
    </row>
    <row r="104" spans="1:51" x14ac:dyDescent="0.2">
      <c r="A104" s="183" t="s">
        <v>133</v>
      </c>
      <c r="B104" s="183"/>
      <c r="C104" s="183"/>
      <c r="D104" s="184" t="s">
        <v>134</v>
      </c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5">
        <v>109930</v>
      </c>
      <c r="AF104" s="185"/>
      <c r="AG104" s="185"/>
      <c r="AH104" s="185"/>
      <c r="AI104" s="185">
        <v>101530</v>
      </c>
      <c r="AJ104" s="185"/>
      <c r="AK104" s="185"/>
      <c r="AL104" s="185"/>
      <c r="AM104" s="185">
        <v>97502</v>
      </c>
      <c r="AN104" s="185"/>
      <c r="AO104" s="185"/>
      <c r="AP104" s="185"/>
      <c r="AQ104" s="185"/>
      <c r="AR104" s="185"/>
      <c r="AS104" s="185"/>
      <c r="AT104" s="186">
        <v>88.69</v>
      </c>
      <c r="AU104" s="186"/>
      <c r="AV104" s="186">
        <v>96.03</v>
      </c>
      <c r="AW104" s="186"/>
      <c r="AX104" s="186">
        <v>4028</v>
      </c>
      <c r="AY104" s="186"/>
    </row>
    <row r="105" spans="1:51" x14ac:dyDescent="0.2">
      <c r="A105" s="228" t="s">
        <v>135</v>
      </c>
      <c r="B105" s="228"/>
      <c r="C105" s="228"/>
      <c r="D105" s="229" t="s">
        <v>236</v>
      </c>
      <c r="E105" s="229"/>
      <c r="F105" s="228" t="s">
        <v>348</v>
      </c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30">
        <v>15000</v>
      </c>
      <c r="AF105" s="230"/>
      <c r="AG105" s="230"/>
      <c r="AH105" s="230"/>
      <c r="AI105" s="230">
        <v>40000</v>
      </c>
      <c r="AJ105" s="230"/>
      <c r="AK105" s="230"/>
      <c r="AL105" s="230"/>
      <c r="AM105" s="230">
        <v>38824</v>
      </c>
      <c r="AN105" s="230"/>
      <c r="AO105" s="230"/>
      <c r="AP105" s="230"/>
      <c r="AQ105" s="230"/>
      <c r="AR105" s="230"/>
      <c r="AS105" s="230"/>
      <c r="AT105" s="231">
        <v>258.82</v>
      </c>
      <c r="AU105" s="231"/>
      <c r="AV105" s="231">
        <v>97.06</v>
      </c>
      <c r="AW105" s="231"/>
      <c r="AX105" s="231">
        <v>1176</v>
      </c>
      <c r="AY105" s="231"/>
    </row>
    <row r="106" spans="1:51" x14ac:dyDescent="0.2">
      <c r="A106" s="228" t="s">
        <v>135</v>
      </c>
      <c r="B106" s="228"/>
      <c r="C106" s="228"/>
      <c r="D106" s="229" t="s">
        <v>271</v>
      </c>
      <c r="E106" s="229"/>
      <c r="F106" s="228" t="s">
        <v>349</v>
      </c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30">
        <v>0</v>
      </c>
      <c r="AF106" s="230"/>
      <c r="AG106" s="230"/>
      <c r="AH106" s="230"/>
      <c r="AI106" s="230">
        <v>0</v>
      </c>
      <c r="AJ106" s="230"/>
      <c r="AK106" s="230"/>
      <c r="AL106" s="230"/>
      <c r="AM106" s="230">
        <v>0</v>
      </c>
      <c r="AN106" s="230"/>
      <c r="AO106" s="230"/>
      <c r="AP106" s="230"/>
      <c r="AQ106" s="230"/>
      <c r="AR106" s="230"/>
      <c r="AS106" s="230"/>
      <c r="AT106" s="231">
        <v>0</v>
      </c>
      <c r="AU106" s="231"/>
      <c r="AV106" s="231">
        <v>0</v>
      </c>
      <c r="AW106" s="231"/>
      <c r="AX106" s="231">
        <v>0</v>
      </c>
      <c r="AY106" s="231"/>
    </row>
    <row r="107" spans="1:51" x14ac:dyDescent="0.2">
      <c r="A107" s="228" t="s">
        <v>135</v>
      </c>
      <c r="B107" s="228"/>
      <c r="C107" s="228"/>
      <c r="D107" s="229" t="s">
        <v>225</v>
      </c>
      <c r="E107" s="229"/>
      <c r="F107" s="228" t="s">
        <v>350</v>
      </c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30">
        <v>280000</v>
      </c>
      <c r="AF107" s="230"/>
      <c r="AG107" s="230"/>
      <c r="AH107" s="230"/>
      <c r="AI107" s="230">
        <v>280000</v>
      </c>
      <c r="AJ107" s="230"/>
      <c r="AK107" s="230"/>
      <c r="AL107" s="230"/>
      <c r="AM107" s="230">
        <v>240258</v>
      </c>
      <c r="AN107" s="230"/>
      <c r="AO107" s="230"/>
      <c r="AP107" s="230"/>
      <c r="AQ107" s="230"/>
      <c r="AR107" s="230"/>
      <c r="AS107" s="230"/>
      <c r="AT107" s="231">
        <v>85.8</v>
      </c>
      <c r="AU107" s="231"/>
      <c r="AV107" s="231">
        <v>85.8</v>
      </c>
      <c r="AW107" s="231"/>
      <c r="AX107" s="231">
        <v>39742</v>
      </c>
      <c r="AY107" s="231"/>
    </row>
    <row r="108" spans="1:51" x14ac:dyDescent="0.2">
      <c r="A108" s="228" t="s">
        <v>135</v>
      </c>
      <c r="B108" s="228"/>
      <c r="C108" s="228"/>
      <c r="D108" s="229" t="s">
        <v>341</v>
      </c>
      <c r="E108" s="229"/>
      <c r="F108" s="228" t="s">
        <v>351</v>
      </c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30">
        <v>0</v>
      </c>
      <c r="AF108" s="230"/>
      <c r="AG108" s="230"/>
      <c r="AH108" s="230"/>
      <c r="AI108" s="230">
        <v>0</v>
      </c>
      <c r="AJ108" s="230"/>
      <c r="AK108" s="230"/>
      <c r="AL108" s="230"/>
      <c r="AM108" s="230">
        <v>26204</v>
      </c>
      <c r="AN108" s="230"/>
      <c r="AO108" s="230"/>
      <c r="AP108" s="230"/>
      <c r="AQ108" s="230"/>
      <c r="AR108" s="230"/>
      <c r="AS108" s="230"/>
      <c r="AT108" s="231">
        <v>0</v>
      </c>
      <c r="AU108" s="231"/>
      <c r="AV108" s="231">
        <v>0</v>
      </c>
      <c r="AW108" s="231"/>
      <c r="AX108" s="232">
        <v>-26204</v>
      </c>
      <c r="AY108" s="232"/>
    </row>
    <row r="109" spans="1:51" x14ac:dyDescent="0.2">
      <c r="A109" s="183" t="s">
        <v>135</v>
      </c>
      <c r="B109" s="183"/>
      <c r="C109" s="183"/>
      <c r="D109" s="184" t="s">
        <v>136</v>
      </c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5">
        <v>295000</v>
      </c>
      <c r="AF109" s="185"/>
      <c r="AG109" s="185"/>
      <c r="AH109" s="185"/>
      <c r="AI109" s="185">
        <v>320000</v>
      </c>
      <c r="AJ109" s="185"/>
      <c r="AK109" s="185"/>
      <c r="AL109" s="185"/>
      <c r="AM109" s="185">
        <v>305286</v>
      </c>
      <c r="AN109" s="185"/>
      <c r="AO109" s="185"/>
      <c r="AP109" s="185"/>
      <c r="AQ109" s="185"/>
      <c r="AR109" s="185"/>
      <c r="AS109" s="185"/>
      <c r="AT109" s="186">
        <v>103.48</v>
      </c>
      <c r="AU109" s="186"/>
      <c r="AV109" s="186">
        <v>95.4</v>
      </c>
      <c r="AW109" s="186"/>
      <c r="AX109" s="186">
        <v>14714</v>
      </c>
      <c r="AY109" s="186"/>
    </row>
    <row r="110" spans="1:51" ht="13.5" thickBot="1" x14ac:dyDescent="0.25">
      <c r="A110" s="188" t="s">
        <v>137</v>
      </c>
      <c r="B110" s="188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90">
        <v>10083730</v>
      </c>
      <c r="AF110" s="190"/>
      <c r="AG110" s="190"/>
      <c r="AH110" s="190"/>
      <c r="AI110" s="190">
        <v>10744330</v>
      </c>
      <c r="AJ110" s="190"/>
      <c r="AK110" s="190"/>
      <c r="AL110" s="190"/>
      <c r="AM110" s="190">
        <v>9851122</v>
      </c>
      <c r="AN110" s="190"/>
      <c r="AO110" s="190"/>
      <c r="AP110" s="190"/>
      <c r="AQ110" s="190"/>
      <c r="AR110" s="190"/>
      <c r="AS110" s="190"/>
      <c r="AT110" s="191">
        <v>97.69</v>
      </c>
      <c r="AU110" s="191"/>
      <c r="AV110" s="191">
        <v>91.68</v>
      </c>
      <c r="AW110" s="191"/>
      <c r="AX110" s="191">
        <v>893208</v>
      </c>
      <c r="AY110" s="191"/>
    </row>
    <row r="111" spans="1:51" x14ac:dyDescent="0.2">
      <c r="A111" s="234" t="s">
        <v>138</v>
      </c>
      <c r="B111" s="234"/>
      <c r="C111" s="234"/>
      <c r="D111" s="235" t="s">
        <v>225</v>
      </c>
      <c r="E111" s="235"/>
      <c r="F111" s="234" t="s">
        <v>139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6">
        <v>0</v>
      </c>
      <c r="AF111" s="236"/>
      <c r="AG111" s="236"/>
      <c r="AH111" s="236"/>
      <c r="AI111" s="236">
        <v>0</v>
      </c>
      <c r="AJ111" s="236"/>
      <c r="AK111" s="236"/>
      <c r="AL111" s="236"/>
      <c r="AM111" s="236">
        <v>127.05</v>
      </c>
      <c r="AN111" s="236"/>
      <c r="AO111" s="236"/>
      <c r="AP111" s="236"/>
      <c r="AQ111" s="236"/>
      <c r="AR111" s="236"/>
      <c r="AS111" s="236"/>
      <c r="AT111" s="237">
        <v>0</v>
      </c>
      <c r="AU111" s="237"/>
      <c r="AV111" s="237">
        <v>0</v>
      </c>
      <c r="AW111" s="237"/>
      <c r="AX111" s="238">
        <v>-127.05</v>
      </c>
      <c r="AY111" s="238"/>
    </row>
    <row r="112" spans="1:51" x14ac:dyDescent="0.2">
      <c r="A112" s="183" t="s">
        <v>138</v>
      </c>
      <c r="B112" s="183"/>
      <c r="C112" s="183"/>
      <c r="D112" s="184" t="s">
        <v>139</v>
      </c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5">
        <v>0</v>
      </c>
      <c r="AF112" s="185"/>
      <c r="AG112" s="185"/>
      <c r="AH112" s="185"/>
      <c r="AI112" s="185">
        <v>0</v>
      </c>
      <c r="AJ112" s="185"/>
      <c r="AK112" s="185"/>
      <c r="AL112" s="185"/>
      <c r="AM112" s="185">
        <v>127.05</v>
      </c>
      <c r="AN112" s="185"/>
      <c r="AO112" s="185"/>
      <c r="AP112" s="185"/>
      <c r="AQ112" s="185"/>
      <c r="AR112" s="185"/>
      <c r="AS112" s="185"/>
      <c r="AT112" s="186">
        <v>0</v>
      </c>
      <c r="AU112" s="186"/>
      <c r="AV112" s="186">
        <v>0</v>
      </c>
      <c r="AW112" s="186"/>
      <c r="AX112" s="187">
        <v>-127.05</v>
      </c>
      <c r="AY112" s="187"/>
    </row>
    <row r="113" spans="1:51" x14ac:dyDescent="0.2">
      <c r="A113" s="228" t="s">
        <v>140</v>
      </c>
      <c r="B113" s="228"/>
      <c r="C113" s="228"/>
      <c r="D113" s="229" t="s">
        <v>236</v>
      </c>
      <c r="E113" s="229"/>
      <c r="F113" s="228" t="s">
        <v>352</v>
      </c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30">
        <v>35000</v>
      </c>
      <c r="AF113" s="230"/>
      <c r="AG113" s="230"/>
      <c r="AH113" s="230"/>
      <c r="AI113" s="230">
        <v>35000</v>
      </c>
      <c r="AJ113" s="230"/>
      <c r="AK113" s="230"/>
      <c r="AL113" s="230"/>
      <c r="AM113" s="230">
        <v>9653.57</v>
      </c>
      <c r="AN113" s="230"/>
      <c r="AO113" s="230"/>
      <c r="AP113" s="230"/>
      <c r="AQ113" s="230"/>
      <c r="AR113" s="230"/>
      <c r="AS113" s="230"/>
      <c r="AT113" s="231">
        <v>27.58</v>
      </c>
      <c r="AU113" s="231"/>
      <c r="AV113" s="231">
        <v>27.58</v>
      </c>
      <c r="AW113" s="231"/>
      <c r="AX113" s="231">
        <v>25346.43</v>
      </c>
      <c r="AY113" s="231"/>
    </row>
    <row r="114" spans="1:51" x14ac:dyDescent="0.2">
      <c r="A114" s="228" t="s">
        <v>140</v>
      </c>
      <c r="B114" s="228"/>
      <c r="C114" s="228"/>
      <c r="D114" s="229" t="s">
        <v>225</v>
      </c>
      <c r="E114" s="229"/>
      <c r="F114" s="228" t="s">
        <v>353</v>
      </c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30">
        <v>1000</v>
      </c>
      <c r="AF114" s="230"/>
      <c r="AG114" s="230"/>
      <c r="AH114" s="230"/>
      <c r="AI114" s="230">
        <v>1000</v>
      </c>
      <c r="AJ114" s="230"/>
      <c r="AK114" s="230"/>
      <c r="AL114" s="230"/>
      <c r="AM114" s="230">
        <v>10834.85</v>
      </c>
      <c r="AN114" s="230"/>
      <c r="AO114" s="230"/>
      <c r="AP114" s="230"/>
      <c r="AQ114" s="230"/>
      <c r="AR114" s="230"/>
      <c r="AS114" s="230"/>
      <c r="AT114" s="231">
        <v>1083.48</v>
      </c>
      <c r="AU114" s="231"/>
      <c r="AV114" s="231">
        <v>1083.48</v>
      </c>
      <c r="AW114" s="231"/>
      <c r="AX114" s="232">
        <v>-9834.85</v>
      </c>
      <c r="AY114" s="232"/>
    </row>
    <row r="115" spans="1:51" x14ac:dyDescent="0.2">
      <c r="A115" s="228" t="s">
        <v>140</v>
      </c>
      <c r="B115" s="228"/>
      <c r="C115" s="228"/>
      <c r="D115" s="229" t="s">
        <v>300</v>
      </c>
      <c r="E115" s="229"/>
      <c r="F115" s="228" t="s">
        <v>354</v>
      </c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30">
        <v>45000</v>
      </c>
      <c r="AF115" s="230"/>
      <c r="AG115" s="230"/>
      <c r="AH115" s="230"/>
      <c r="AI115" s="230">
        <v>45000</v>
      </c>
      <c r="AJ115" s="230"/>
      <c r="AK115" s="230"/>
      <c r="AL115" s="230"/>
      <c r="AM115" s="230">
        <v>49797.3</v>
      </c>
      <c r="AN115" s="230"/>
      <c r="AO115" s="230"/>
      <c r="AP115" s="230"/>
      <c r="AQ115" s="230"/>
      <c r="AR115" s="230"/>
      <c r="AS115" s="230"/>
      <c r="AT115" s="231">
        <v>110.66</v>
      </c>
      <c r="AU115" s="231"/>
      <c r="AV115" s="231">
        <v>110.66</v>
      </c>
      <c r="AW115" s="231"/>
      <c r="AX115" s="232">
        <v>-4797.3</v>
      </c>
      <c r="AY115" s="232"/>
    </row>
    <row r="116" spans="1:51" x14ac:dyDescent="0.2">
      <c r="A116" s="228" t="s">
        <v>140</v>
      </c>
      <c r="B116" s="228"/>
      <c r="C116" s="228"/>
      <c r="D116" s="229" t="s">
        <v>295</v>
      </c>
      <c r="E116" s="229"/>
      <c r="F116" s="228" t="s">
        <v>355</v>
      </c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30">
        <v>8456</v>
      </c>
      <c r="AF116" s="230"/>
      <c r="AG116" s="230"/>
      <c r="AH116" s="230"/>
      <c r="AI116" s="230">
        <v>8456</v>
      </c>
      <c r="AJ116" s="230"/>
      <c r="AK116" s="230"/>
      <c r="AL116" s="230"/>
      <c r="AM116" s="230">
        <v>4751.8</v>
      </c>
      <c r="AN116" s="230"/>
      <c r="AO116" s="230"/>
      <c r="AP116" s="230"/>
      <c r="AQ116" s="230"/>
      <c r="AR116" s="230"/>
      <c r="AS116" s="230"/>
      <c r="AT116" s="231">
        <v>56.19</v>
      </c>
      <c r="AU116" s="231"/>
      <c r="AV116" s="231">
        <v>56.19</v>
      </c>
      <c r="AW116" s="231"/>
      <c r="AX116" s="231">
        <v>3704.2</v>
      </c>
      <c r="AY116" s="231"/>
    </row>
    <row r="117" spans="1:51" x14ac:dyDescent="0.2">
      <c r="A117" s="228" t="s">
        <v>140</v>
      </c>
      <c r="B117" s="228"/>
      <c r="C117" s="228"/>
      <c r="D117" s="229" t="s">
        <v>341</v>
      </c>
      <c r="E117" s="229"/>
      <c r="F117" s="228" t="s">
        <v>356</v>
      </c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30">
        <v>77000</v>
      </c>
      <c r="AF117" s="230"/>
      <c r="AG117" s="230"/>
      <c r="AH117" s="230"/>
      <c r="AI117" s="230">
        <v>67000</v>
      </c>
      <c r="AJ117" s="230"/>
      <c r="AK117" s="230"/>
      <c r="AL117" s="230"/>
      <c r="AM117" s="230">
        <v>93583.77</v>
      </c>
      <c r="AN117" s="230"/>
      <c r="AO117" s="230"/>
      <c r="AP117" s="230"/>
      <c r="AQ117" s="230"/>
      <c r="AR117" s="230"/>
      <c r="AS117" s="230"/>
      <c r="AT117" s="231">
        <v>121.53</v>
      </c>
      <c r="AU117" s="231"/>
      <c r="AV117" s="231">
        <v>139.66999999999999</v>
      </c>
      <c r="AW117" s="231"/>
      <c r="AX117" s="232">
        <v>-26583.77</v>
      </c>
      <c r="AY117" s="232"/>
    </row>
    <row r="118" spans="1:51" x14ac:dyDescent="0.2">
      <c r="A118" s="183" t="s">
        <v>140</v>
      </c>
      <c r="B118" s="183"/>
      <c r="C118" s="183"/>
      <c r="D118" s="184" t="s">
        <v>141</v>
      </c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5">
        <v>166456</v>
      </c>
      <c r="AF118" s="185"/>
      <c r="AG118" s="185"/>
      <c r="AH118" s="185"/>
      <c r="AI118" s="185">
        <v>156456</v>
      </c>
      <c r="AJ118" s="185"/>
      <c r="AK118" s="185"/>
      <c r="AL118" s="185"/>
      <c r="AM118" s="185">
        <v>168621.29</v>
      </c>
      <c r="AN118" s="185"/>
      <c r="AO118" s="185"/>
      <c r="AP118" s="185"/>
      <c r="AQ118" s="185"/>
      <c r="AR118" s="185"/>
      <c r="AS118" s="185"/>
      <c r="AT118" s="186">
        <v>101.3</v>
      </c>
      <c r="AU118" s="186"/>
      <c r="AV118" s="186">
        <v>107.77</v>
      </c>
      <c r="AW118" s="186"/>
      <c r="AX118" s="187">
        <v>-12165.29</v>
      </c>
      <c r="AY118" s="187"/>
    </row>
    <row r="119" spans="1:51" ht="13.5" thickBot="1" x14ac:dyDescent="0.25">
      <c r="A119" s="188" t="s">
        <v>142</v>
      </c>
      <c r="B119" s="188"/>
      <c r="C119" s="188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90">
        <v>166456</v>
      </c>
      <c r="AF119" s="190"/>
      <c r="AG119" s="190"/>
      <c r="AH119" s="190"/>
      <c r="AI119" s="190">
        <v>156456</v>
      </c>
      <c r="AJ119" s="190"/>
      <c r="AK119" s="190"/>
      <c r="AL119" s="190"/>
      <c r="AM119" s="190">
        <v>168748.34</v>
      </c>
      <c r="AN119" s="190"/>
      <c r="AO119" s="190"/>
      <c r="AP119" s="190"/>
      <c r="AQ119" s="190"/>
      <c r="AR119" s="190"/>
      <c r="AS119" s="190"/>
      <c r="AT119" s="191">
        <v>101.37</v>
      </c>
      <c r="AU119" s="191"/>
      <c r="AV119" s="191">
        <v>107.85</v>
      </c>
      <c r="AW119" s="191"/>
      <c r="AX119" s="192">
        <v>-12292.34</v>
      </c>
      <c r="AY119" s="192"/>
    </row>
    <row r="120" spans="1:51" x14ac:dyDescent="0.2">
      <c r="A120" s="234" t="s">
        <v>143</v>
      </c>
      <c r="B120" s="234"/>
      <c r="C120" s="234"/>
      <c r="D120" s="235" t="s">
        <v>225</v>
      </c>
      <c r="E120" s="235"/>
      <c r="F120" s="234" t="s">
        <v>144</v>
      </c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6">
        <v>261948</v>
      </c>
      <c r="AF120" s="236"/>
      <c r="AG120" s="236"/>
      <c r="AH120" s="236"/>
      <c r="AI120" s="236">
        <v>261948</v>
      </c>
      <c r="AJ120" s="236"/>
      <c r="AK120" s="236"/>
      <c r="AL120" s="236"/>
      <c r="AM120" s="236">
        <v>261944</v>
      </c>
      <c r="AN120" s="236"/>
      <c r="AO120" s="236"/>
      <c r="AP120" s="236"/>
      <c r="AQ120" s="236"/>
      <c r="AR120" s="236"/>
      <c r="AS120" s="236"/>
      <c r="AT120" s="237">
        <v>99.99</v>
      </c>
      <c r="AU120" s="237"/>
      <c r="AV120" s="237">
        <v>99.99</v>
      </c>
      <c r="AW120" s="237"/>
      <c r="AX120" s="237">
        <v>4</v>
      </c>
      <c r="AY120" s="237"/>
    </row>
    <row r="121" spans="1:51" x14ac:dyDescent="0.2">
      <c r="A121" s="183" t="s">
        <v>143</v>
      </c>
      <c r="B121" s="183"/>
      <c r="C121" s="183"/>
      <c r="D121" s="184" t="s">
        <v>144</v>
      </c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5">
        <v>261948</v>
      </c>
      <c r="AF121" s="185"/>
      <c r="AG121" s="185"/>
      <c r="AH121" s="185"/>
      <c r="AI121" s="185">
        <v>261948</v>
      </c>
      <c r="AJ121" s="185"/>
      <c r="AK121" s="185"/>
      <c r="AL121" s="185"/>
      <c r="AM121" s="185">
        <v>261944</v>
      </c>
      <c r="AN121" s="185"/>
      <c r="AO121" s="185"/>
      <c r="AP121" s="185"/>
      <c r="AQ121" s="185"/>
      <c r="AR121" s="185"/>
      <c r="AS121" s="185"/>
      <c r="AT121" s="186">
        <v>99.99</v>
      </c>
      <c r="AU121" s="186"/>
      <c r="AV121" s="186">
        <v>99.99</v>
      </c>
      <c r="AW121" s="186"/>
      <c r="AX121" s="186">
        <v>4</v>
      </c>
      <c r="AY121" s="186"/>
    </row>
    <row r="122" spans="1:51" x14ac:dyDescent="0.2">
      <c r="A122" s="228" t="s">
        <v>145</v>
      </c>
      <c r="B122" s="228"/>
      <c r="C122" s="228"/>
      <c r="D122" s="229" t="s">
        <v>236</v>
      </c>
      <c r="E122" s="229"/>
      <c r="F122" s="228" t="s">
        <v>357</v>
      </c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30">
        <v>112000</v>
      </c>
      <c r="AF122" s="230"/>
      <c r="AG122" s="230"/>
      <c r="AH122" s="230"/>
      <c r="AI122" s="230">
        <v>166400</v>
      </c>
      <c r="AJ122" s="230"/>
      <c r="AK122" s="230"/>
      <c r="AL122" s="230"/>
      <c r="AM122" s="230">
        <v>165781.5</v>
      </c>
      <c r="AN122" s="230"/>
      <c r="AO122" s="230"/>
      <c r="AP122" s="230"/>
      <c r="AQ122" s="230"/>
      <c r="AR122" s="230"/>
      <c r="AS122" s="230"/>
      <c r="AT122" s="231">
        <v>148.01</v>
      </c>
      <c r="AU122" s="231"/>
      <c r="AV122" s="231">
        <v>99.62</v>
      </c>
      <c r="AW122" s="231"/>
      <c r="AX122" s="231">
        <v>618.5</v>
      </c>
      <c r="AY122" s="231"/>
    </row>
    <row r="123" spans="1:51" x14ac:dyDescent="0.2">
      <c r="A123" s="228" t="s">
        <v>145</v>
      </c>
      <c r="B123" s="228"/>
      <c r="C123" s="228"/>
      <c r="D123" s="229" t="s">
        <v>225</v>
      </c>
      <c r="E123" s="229"/>
      <c r="F123" s="228" t="s">
        <v>241</v>
      </c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30">
        <v>297700</v>
      </c>
      <c r="AF123" s="230"/>
      <c r="AG123" s="230"/>
      <c r="AH123" s="230"/>
      <c r="AI123" s="230">
        <v>443527</v>
      </c>
      <c r="AJ123" s="230"/>
      <c r="AK123" s="230"/>
      <c r="AL123" s="230"/>
      <c r="AM123" s="230">
        <v>443082.13</v>
      </c>
      <c r="AN123" s="230"/>
      <c r="AO123" s="230"/>
      <c r="AP123" s="230"/>
      <c r="AQ123" s="230"/>
      <c r="AR123" s="230"/>
      <c r="AS123" s="230"/>
      <c r="AT123" s="231">
        <v>148.83000000000001</v>
      </c>
      <c r="AU123" s="231"/>
      <c r="AV123" s="231">
        <v>99.89</v>
      </c>
      <c r="AW123" s="231"/>
      <c r="AX123" s="231">
        <v>444.87</v>
      </c>
      <c r="AY123" s="231"/>
    </row>
    <row r="124" spans="1:51" x14ac:dyDescent="0.2">
      <c r="A124" s="228" t="s">
        <v>145</v>
      </c>
      <c r="B124" s="228"/>
      <c r="C124" s="228"/>
      <c r="D124" s="229" t="s">
        <v>341</v>
      </c>
      <c r="E124" s="229"/>
      <c r="F124" s="228" t="s">
        <v>358</v>
      </c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30">
        <v>13900</v>
      </c>
      <c r="AF124" s="230"/>
      <c r="AG124" s="230"/>
      <c r="AH124" s="230"/>
      <c r="AI124" s="230">
        <v>3900</v>
      </c>
      <c r="AJ124" s="230"/>
      <c r="AK124" s="230"/>
      <c r="AL124" s="230"/>
      <c r="AM124" s="230">
        <v>0</v>
      </c>
      <c r="AN124" s="230"/>
      <c r="AO124" s="230"/>
      <c r="AP124" s="230"/>
      <c r="AQ124" s="230"/>
      <c r="AR124" s="230"/>
      <c r="AS124" s="230"/>
      <c r="AT124" s="231">
        <v>0</v>
      </c>
      <c r="AU124" s="231"/>
      <c r="AV124" s="231">
        <v>0</v>
      </c>
      <c r="AW124" s="231"/>
      <c r="AX124" s="231">
        <v>3900</v>
      </c>
      <c r="AY124" s="231"/>
    </row>
    <row r="125" spans="1:51" x14ac:dyDescent="0.2">
      <c r="A125" s="183" t="s">
        <v>145</v>
      </c>
      <c r="B125" s="183"/>
      <c r="C125" s="183"/>
      <c r="D125" s="184" t="s">
        <v>146</v>
      </c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5">
        <v>423600</v>
      </c>
      <c r="AF125" s="185"/>
      <c r="AG125" s="185"/>
      <c r="AH125" s="185"/>
      <c r="AI125" s="185">
        <v>613827</v>
      </c>
      <c r="AJ125" s="185"/>
      <c r="AK125" s="185"/>
      <c r="AL125" s="185"/>
      <c r="AM125" s="185">
        <v>608863.63</v>
      </c>
      <c r="AN125" s="185"/>
      <c r="AO125" s="185"/>
      <c r="AP125" s="185"/>
      <c r="AQ125" s="185"/>
      <c r="AR125" s="185"/>
      <c r="AS125" s="185"/>
      <c r="AT125" s="186">
        <v>143.72999999999999</v>
      </c>
      <c r="AU125" s="186"/>
      <c r="AV125" s="186">
        <v>99.19</v>
      </c>
      <c r="AW125" s="186"/>
      <c r="AX125" s="186">
        <v>4963.37</v>
      </c>
      <c r="AY125" s="186"/>
    </row>
    <row r="126" spans="1:51" ht="13.5" thickBot="1" x14ac:dyDescent="0.25">
      <c r="A126" s="188" t="s">
        <v>147</v>
      </c>
      <c r="B126" s="188"/>
      <c r="C126" s="188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90">
        <v>685548</v>
      </c>
      <c r="AF126" s="190"/>
      <c r="AG126" s="190"/>
      <c r="AH126" s="190"/>
      <c r="AI126" s="190">
        <v>875775</v>
      </c>
      <c r="AJ126" s="190"/>
      <c r="AK126" s="190"/>
      <c r="AL126" s="190"/>
      <c r="AM126" s="190">
        <v>870807.63</v>
      </c>
      <c r="AN126" s="190"/>
      <c r="AO126" s="190"/>
      <c r="AP126" s="190"/>
      <c r="AQ126" s="190"/>
      <c r="AR126" s="190"/>
      <c r="AS126" s="190"/>
      <c r="AT126" s="191">
        <v>127.02</v>
      </c>
      <c r="AU126" s="191"/>
      <c r="AV126" s="191">
        <v>99.43</v>
      </c>
      <c r="AW126" s="191"/>
      <c r="AX126" s="191">
        <v>4967.37</v>
      </c>
      <c r="AY126" s="191"/>
    </row>
    <row r="127" spans="1:51" x14ac:dyDescent="0.2">
      <c r="A127" s="234" t="s">
        <v>148</v>
      </c>
      <c r="B127" s="234"/>
      <c r="C127" s="234"/>
      <c r="D127" s="235" t="s">
        <v>225</v>
      </c>
      <c r="E127" s="235"/>
      <c r="F127" s="234" t="s">
        <v>149</v>
      </c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6">
        <v>0</v>
      </c>
      <c r="AF127" s="236"/>
      <c r="AG127" s="236"/>
      <c r="AH127" s="236"/>
      <c r="AI127" s="236">
        <v>0</v>
      </c>
      <c r="AJ127" s="236"/>
      <c r="AK127" s="236"/>
      <c r="AL127" s="236"/>
      <c r="AM127" s="236">
        <v>0.35</v>
      </c>
      <c r="AN127" s="236"/>
      <c r="AO127" s="236"/>
      <c r="AP127" s="236"/>
      <c r="AQ127" s="236"/>
      <c r="AR127" s="236"/>
      <c r="AS127" s="236"/>
      <c r="AT127" s="237">
        <v>0</v>
      </c>
      <c r="AU127" s="237"/>
      <c r="AV127" s="237">
        <v>0</v>
      </c>
      <c r="AW127" s="237"/>
      <c r="AX127" s="238">
        <v>-0.35</v>
      </c>
      <c r="AY127" s="238"/>
    </row>
    <row r="128" spans="1:51" x14ac:dyDescent="0.2">
      <c r="A128" s="228" t="s">
        <v>148</v>
      </c>
      <c r="B128" s="228"/>
      <c r="C128" s="228"/>
      <c r="D128" s="229" t="s">
        <v>341</v>
      </c>
      <c r="E128" s="229"/>
      <c r="F128" s="228" t="s">
        <v>359</v>
      </c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30">
        <v>23500</v>
      </c>
      <c r="AF128" s="230"/>
      <c r="AG128" s="230"/>
      <c r="AH128" s="230"/>
      <c r="AI128" s="230">
        <v>24500</v>
      </c>
      <c r="AJ128" s="230"/>
      <c r="AK128" s="230"/>
      <c r="AL128" s="230"/>
      <c r="AM128" s="230">
        <v>18549.61</v>
      </c>
      <c r="AN128" s="230"/>
      <c r="AO128" s="230"/>
      <c r="AP128" s="230"/>
      <c r="AQ128" s="230"/>
      <c r="AR128" s="230"/>
      <c r="AS128" s="230"/>
      <c r="AT128" s="231">
        <v>78.930000000000007</v>
      </c>
      <c r="AU128" s="231"/>
      <c r="AV128" s="231">
        <v>75.709999999999994</v>
      </c>
      <c r="AW128" s="231"/>
      <c r="AX128" s="231">
        <v>5950.39</v>
      </c>
      <c r="AY128" s="231"/>
    </row>
    <row r="129" spans="1:51" x14ac:dyDescent="0.2">
      <c r="A129" s="183" t="s">
        <v>148</v>
      </c>
      <c r="B129" s="183"/>
      <c r="C129" s="183"/>
      <c r="D129" s="184" t="s">
        <v>149</v>
      </c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5">
        <v>23500</v>
      </c>
      <c r="AF129" s="185"/>
      <c r="AG129" s="185"/>
      <c r="AH129" s="185"/>
      <c r="AI129" s="185">
        <v>24500</v>
      </c>
      <c r="AJ129" s="185"/>
      <c r="AK129" s="185"/>
      <c r="AL129" s="185"/>
      <c r="AM129" s="185">
        <v>18549.96</v>
      </c>
      <c r="AN129" s="185"/>
      <c r="AO129" s="185"/>
      <c r="AP129" s="185"/>
      <c r="AQ129" s="185"/>
      <c r="AR129" s="185"/>
      <c r="AS129" s="185"/>
      <c r="AT129" s="186">
        <v>78.930000000000007</v>
      </c>
      <c r="AU129" s="186"/>
      <c r="AV129" s="186">
        <v>75.709999999999994</v>
      </c>
      <c r="AW129" s="186"/>
      <c r="AX129" s="186">
        <v>5950.04</v>
      </c>
      <c r="AY129" s="186"/>
    </row>
    <row r="130" spans="1:51" x14ac:dyDescent="0.2">
      <c r="A130" s="228" t="s">
        <v>150</v>
      </c>
      <c r="B130" s="228"/>
      <c r="C130" s="228"/>
      <c r="D130" s="229" t="s">
        <v>225</v>
      </c>
      <c r="E130" s="229"/>
      <c r="F130" s="228" t="s">
        <v>151</v>
      </c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30">
        <v>0</v>
      </c>
      <c r="AF130" s="230"/>
      <c r="AG130" s="230"/>
      <c r="AH130" s="230"/>
      <c r="AI130" s="230">
        <v>0</v>
      </c>
      <c r="AJ130" s="230"/>
      <c r="AK130" s="230"/>
      <c r="AL130" s="230"/>
      <c r="AM130" s="230">
        <v>19.61</v>
      </c>
      <c r="AN130" s="230"/>
      <c r="AO130" s="230"/>
      <c r="AP130" s="230"/>
      <c r="AQ130" s="230"/>
      <c r="AR130" s="230"/>
      <c r="AS130" s="230"/>
      <c r="AT130" s="231">
        <v>0</v>
      </c>
      <c r="AU130" s="231"/>
      <c r="AV130" s="231">
        <v>0</v>
      </c>
      <c r="AW130" s="231"/>
      <c r="AX130" s="232">
        <v>-19.61</v>
      </c>
      <c r="AY130" s="232"/>
    </row>
    <row r="131" spans="1:51" x14ac:dyDescent="0.2">
      <c r="A131" s="183" t="s">
        <v>150</v>
      </c>
      <c r="B131" s="183"/>
      <c r="C131" s="183"/>
      <c r="D131" s="184" t="s">
        <v>151</v>
      </c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5">
        <v>0</v>
      </c>
      <c r="AF131" s="185"/>
      <c r="AG131" s="185"/>
      <c r="AH131" s="185"/>
      <c r="AI131" s="185">
        <v>0</v>
      </c>
      <c r="AJ131" s="185"/>
      <c r="AK131" s="185"/>
      <c r="AL131" s="185"/>
      <c r="AM131" s="185">
        <v>19.61</v>
      </c>
      <c r="AN131" s="185"/>
      <c r="AO131" s="185"/>
      <c r="AP131" s="185"/>
      <c r="AQ131" s="185"/>
      <c r="AR131" s="185"/>
      <c r="AS131" s="185"/>
      <c r="AT131" s="186">
        <v>0</v>
      </c>
      <c r="AU131" s="186"/>
      <c r="AV131" s="186">
        <v>0</v>
      </c>
      <c r="AW131" s="186"/>
      <c r="AX131" s="187">
        <v>-19.61</v>
      </c>
      <c r="AY131" s="187"/>
    </row>
    <row r="132" spans="1:51" ht="13.5" thickBot="1" x14ac:dyDescent="0.25">
      <c r="A132" s="188" t="s">
        <v>152</v>
      </c>
      <c r="B132" s="188"/>
      <c r="C132" s="188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90">
        <v>23500</v>
      </c>
      <c r="AF132" s="190"/>
      <c r="AG132" s="190"/>
      <c r="AH132" s="190"/>
      <c r="AI132" s="190">
        <v>24500</v>
      </c>
      <c r="AJ132" s="190"/>
      <c r="AK132" s="190"/>
      <c r="AL132" s="190"/>
      <c r="AM132" s="190">
        <v>18569.57</v>
      </c>
      <c r="AN132" s="190"/>
      <c r="AO132" s="190"/>
      <c r="AP132" s="190"/>
      <c r="AQ132" s="190"/>
      <c r="AR132" s="190"/>
      <c r="AS132" s="190"/>
      <c r="AT132" s="191">
        <v>79.010000000000005</v>
      </c>
      <c r="AU132" s="191"/>
      <c r="AV132" s="191">
        <v>75.790000000000006</v>
      </c>
      <c r="AW132" s="191"/>
      <c r="AX132" s="191">
        <v>5930.43</v>
      </c>
      <c r="AY132" s="191"/>
    </row>
    <row r="133" spans="1:51" x14ac:dyDescent="0.2">
      <c r="A133" s="234" t="s">
        <v>153</v>
      </c>
      <c r="B133" s="234"/>
      <c r="C133" s="234"/>
      <c r="D133" s="235" t="s">
        <v>196</v>
      </c>
      <c r="E133" s="235"/>
      <c r="F133" s="234" t="s">
        <v>154</v>
      </c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6">
        <v>0</v>
      </c>
      <c r="AF133" s="236"/>
      <c r="AG133" s="236"/>
      <c r="AH133" s="236"/>
      <c r="AI133" s="236">
        <v>0</v>
      </c>
      <c r="AJ133" s="236"/>
      <c r="AK133" s="236"/>
      <c r="AL133" s="236"/>
      <c r="AM133" s="236">
        <v>0</v>
      </c>
      <c r="AN133" s="236"/>
      <c r="AO133" s="236"/>
      <c r="AP133" s="236"/>
      <c r="AQ133" s="236"/>
      <c r="AR133" s="236"/>
      <c r="AS133" s="236"/>
      <c r="AT133" s="237">
        <v>0</v>
      </c>
      <c r="AU133" s="237"/>
      <c r="AV133" s="237">
        <v>0</v>
      </c>
      <c r="AW133" s="237"/>
      <c r="AX133" s="237">
        <v>0</v>
      </c>
      <c r="AY133" s="237"/>
    </row>
    <row r="134" spans="1:51" x14ac:dyDescent="0.2">
      <c r="A134" s="228" t="s">
        <v>153</v>
      </c>
      <c r="B134" s="228"/>
      <c r="C134" s="228"/>
      <c r="D134" s="229" t="s">
        <v>236</v>
      </c>
      <c r="E134" s="229"/>
      <c r="F134" s="228" t="s">
        <v>360</v>
      </c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30">
        <v>0</v>
      </c>
      <c r="AF134" s="230"/>
      <c r="AG134" s="230"/>
      <c r="AH134" s="230"/>
      <c r="AI134" s="230">
        <v>0</v>
      </c>
      <c r="AJ134" s="230"/>
      <c r="AK134" s="230"/>
      <c r="AL134" s="230"/>
      <c r="AM134" s="230">
        <v>24130</v>
      </c>
      <c r="AN134" s="230"/>
      <c r="AO134" s="230"/>
      <c r="AP134" s="230"/>
      <c r="AQ134" s="230"/>
      <c r="AR134" s="230"/>
      <c r="AS134" s="230"/>
      <c r="AT134" s="231">
        <v>0</v>
      </c>
      <c r="AU134" s="231"/>
      <c r="AV134" s="231">
        <v>0</v>
      </c>
      <c r="AW134" s="231"/>
      <c r="AX134" s="232">
        <v>-24130</v>
      </c>
      <c r="AY134" s="232"/>
    </row>
    <row r="135" spans="1:51" x14ac:dyDescent="0.2">
      <c r="A135" s="183" t="s">
        <v>153</v>
      </c>
      <c r="B135" s="183"/>
      <c r="C135" s="183"/>
      <c r="D135" s="184" t="s">
        <v>154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5">
        <v>0</v>
      </c>
      <c r="AF135" s="185"/>
      <c r="AG135" s="185"/>
      <c r="AH135" s="185"/>
      <c r="AI135" s="185">
        <v>0</v>
      </c>
      <c r="AJ135" s="185"/>
      <c r="AK135" s="185"/>
      <c r="AL135" s="185"/>
      <c r="AM135" s="185">
        <v>24130</v>
      </c>
      <c r="AN135" s="185"/>
      <c r="AO135" s="185"/>
      <c r="AP135" s="185"/>
      <c r="AQ135" s="185"/>
      <c r="AR135" s="185"/>
      <c r="AS135" s="185"/>
      <c r="AT135" s="186">
        <v>0</v>
      </c>
      <c r="AU135" s="186"/>
      <c r="AV135" s="186">
        <v>0</v>
      </c>
      <c r="AW135" s="186"/>
      <c r="AX135" s="187">
        <v>-24130</v>
      </c>
      <c r="AY135" s="187"/>
    </row>
    <row r="136" spans="1:51" ht="13.5" thickBot="1" x14ac:dyDescent="0.25">
      <c r="A136" s="188" t="s">
        <v>155</v>
      </c>
      <c r="B136" s="188"/>
      <c r="C136" s="188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>
        <v>0</v>
      </c>
      <c r="AF136" s="190"/>
      <c r="AG136" s="190"/>
      <c r="AH136" s="190"/>
      <c r="AI136" s="190">
        <v>0</v>
      </c>
      <c r="AJ136" s="190"/>
      <c r="AK136" s="190"/>
      <c r="AL136" s="190"/>
      <c r="AM136" s="190">
        <v>24130</v>
      </c>
      <c r="AN136" s="190"/>
      <c r="AO136" s="190"/>
      <c r="AP136" s="190"/>
      <c r="AQ136" s="190"/>
      <c r="AR136" s="190"/>
      <c r="AS136" s="190"/>
      <c r="AT136" s="191">
        <v>0</v>
      </c>
      <c r="AU136" s="191"/>
      <c r="AV136" s="191">
        <v>0</v>
      </c>
      <c r="AW136" s="191"/>
      <c r="AX136" s="192">
        <v>-24130</v>
      </c>
      <c r="AY136" s="192"/>
    </row>
    <row r="137" spans="1:51" ht="13.5" thickBot="1" x14ac:dyDescent="0.25">
      <c r="A137" s="198" t="s">
        <v>156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9">
        <v>17377000</v>
      </c>
      <c r="AF137" s="199"/>
      <c r="AG137" s="199"/>
      <c r="AH137" s="199"/>
      <c r="AI137" s="199">
        <v>18841540</v>
      </c>
      <c r="AJ137" s="199"/>
      <c r="AK137" s="199"/>
      <c r="AL137" s="199"/>
      <c r="AM137" s="199">
        <v>17955967.440000001</v>
      </c>
      <c r="AN137" s="199"/>
      <c r="AO137" s="199"/>
      <c r="AP137" s="199"/>
      <c r="AQ137" s="199"/>
      <c r="AR137" s="199"/>
      <c r="AS137" s="199"/>
      <c r="AT137" s="200">
        <v>103.33</v>
      </c>
      <c r="AU137" s="200"/>
      <c r="AV137" s="200">
        <v>95.29</v>
      </c>
      <c r="AW137" s="200"/>
      <c r="AX137" s="200">
        <v>885572.56</v>
      </c>
      <c r="AY137" s="200"/>
    </row>
    <row r="138" spans="1:51" x14ac:dyDescent="0.2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</row>
    <row r="139" spans="1:51" ht="20.25" x14ac:dyDescent="0.2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201" t="s">
        <v>157</v>
      </c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</row>
    <row r="140" spans="1:51" x14ac:dyDescent="0.2">
      <c r="A140" s="162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4" t="s">
        <v>235</v>
      </c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</row>
    <row r="141" spans="1:51" x14ac:dyDescent="0.2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 t="s">
        <v>93</v>
      </c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</row>
    <row r="142" spans="1:51" x14ac:dyDescent="0.2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6" t="s">
        <v>94</v>
      </c>
      <c r="N142" s="166"/>
      <c r="O142" s="166"/>
      <c r="P142" s="166"/>
      <c r="Q142" s="167" t="s">
        <v>95</v>
      </c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</row>
    <row r="143" spans="1:51" x14ac:dyDescent="0.2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 t="s">
        <v>96</v>
      </c>
      <c r="N143" s="165"/>
      <c r="O143" s="165"/>
      <c r="P143" s="165"/>
      <c r="Q143" s="167" t="s">
        <v>97</v>
      </c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</row>
    <row r="144" spans="1:51" ht="21" thickBot="1" x14ac:dyDescent="0.2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 t="s">
        <v>98</v>
      </c>
      <c r="N144" s="169"/>
      <c r="O144" s="169"/>
      <c r="P144" s="169"/>
      <c r="Q144" s="170" t="s">
        <v>99</v>
      </c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</row>
    <row r="145" spans="1:51" x14ac:dyDescent="0.2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</row>
    <row r="146" spans="1:51" ht="16.5" thickBot="1" x14ac:dyDescent="0.25">
      <c r="A146" s="172" t="s">
        <v>158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</row>
    <row r="147" spans="1:51" x14ac:dyDescent="0.2">
      <c r="A147" s="173" t="s">
        <v>101</v>
      </c>
      <c r="B147" s="173"/>
      <c r="C147" s="173"/>
      <c r="D147" s="173" t="s">
        <v>183</v>
      </c>
      <c r="E147" s="173"/>
      <c r="F147" s="173" t="s">
        <v>102</v>
      </c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4" t="s">
        <v>23</v>
      </c>
      <c r="AF147" s="174"/>
      <c r="AG147" s="174"/>
      <c r="AH147" s="174"/>
      <c r="AI147" s="174" t="s">
        <v>103</v>
      </c>
      <c r="AJ147" s="174"/>
      <c r="AK147" s="174"/>
      <c r="AL147" s="174"/>
      <c r="AM147" s="174" t="s">
        <v>104</v>
      </c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</row>
    <row r="148" spans="1:51" x14ac:dyDescent="0.2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6" t="s">
        <v>105</v>
      </c>
      <c r="AF148" s="176"/>
      <c r="AG148" s="176"/>
      <c r="AH148" s="176"/>
      <c r="AI148" s="176" t="s">
        <v>106</v>
      </c>
      <c r="AJ148" s="176"/>
      <c r="AK148" s="176"/>
      <c r="AL148" s="176"/>
      <c r="AM148" s="176" t="s">
        <v>107</v>
      </c>
      <c r="AN148" s="176"/>
      <c r="AO148" s="176"/>
      <c r="AP148" s="176"/>
      <c r="AQ148" s="176"/>
      <c r="AR148" s="176"/>
      <c r="AS148" s="176"/>
      <c r="AT148" s="176" t="s">
        <v>108</v>
      </c>
      <c r="AU148" s="176"/>
      <c r="AV148" s="176" t="s">
        <v>109</v>
      </c>
      <c r="AW148" s="176"/>
      <c r="AX148" s="176" t="s">
        <v>110</v>
      </c>
      <c r="AY148" s="176"/>
    </row>
    <row r="149" spans="1:51" x14ac:dyDescent="0.2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</row>
    <row r="150" spans="1:51" x14ac:dyDescent="0.2">
      <c r="A150" s="223" t="s">
        <v>159</v>
      </c>
      <c r="B150" s="223"/>
      <c r="C150" s="223"/>
      <c r="D150" s="224" t="s">
        <v>361</v>
      </c>
      <c r="E150" s="224"/>
      <c r="F150" s="223" t="s">
        <v>362</v>
      </c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5">
        <v>0</v>
      </c>
      <c r="AF150" s="225"/>
      <c r="AG150" s="225"/>
      <c r="AH150" s="225"/>
      <c r="AI150" s="225">
        <v>0</v>
      </c>
      <c r="AJ150" s="225"/>
      <c r="AK150" s="225"/>
      <c r="AL150" s="225"/>
      <c r="AM150" s="225">
        <v>0</v>
      </c>
      <c r="AN150" s="225"/>
      <c r="AO150" s="225"/>
      <c r="AP150" s="225"/>
      <c r="AQ150" s="225"/>
      <c r="AR150" s="225"/>
      <c r="AS150" s="225"/>
      <c r="AT150" s="226">
        <v>0</v>
      </c>
      <c r="AU150" s="226"/>
      <c r="AV150" s="226">
        <v>0</v>
      </c>
      <c r="AW150" s="226"/>
      <c r="AX150" s="226">
        <v>0</v>
      </c>
      <c r="AY150" s="226"/>
    </row>
    <row r="151" spans="1:51" x14ac:dyDescent="0.2">
      <c r="A151" s="228" t="s">
        <v>159</v>
      </c>
      <c r="B151" s="228"/>
      <c r="C151" s="228"/>
      <c r="D151" s="229" t="s">
        <v>363</v>
      </c>
      <c r="E151" s="229"/>
      <c r="F151" s="228" t="s">
        <v>364</v>
      </c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30">
        <v>0</v>
      </c>
      <c r="AF151" s="230"/>
      <c r="AG151" s="230"/>
      <c r="AH151" s="230"/>
      <c r="AI151" s="230">
        <v>0</v>
      </c>
      <c r="AJ151" s="230"/>
      <c r="AK151" s="230"/>
      <c r="AL151" s="230"/>
      <c r="AM151" s="230">
        <v>0</v>
      </c>
      <c r="AN151" s="230"/>
      <c r="AO151" s="230"/>
      <c r="AP151" s="230"/>
      <c r="AQ151" s="230"/>
      <c r="AR151" s="230"/>
      <c r="AS151" s="230"/>
      <c r="AT151" s="231">
        <v>0</v>
      </c>
      <c r="AU151" s="231"/>
      <c r="AV151" s="231">
        <v>0</v>
      </c>
      <c r="AW151" s="231"/>
      <c r="AX151" s="231">
        <v>0</v>
      </c>
      <c r="AY151" s="231"/>
    </row>
    <row r="152" spans="1:51" x14ac:dyDescent="0.2">
      <c r="A152" s="228" t="s">
        <v>159</v>
      </c>
      <c r="B152" s="228"/>
      <c r="C152" s="228"/>
      <c r="D152" s="229" t="s">
        <v>365</v>
      </c>
      <c r="E152" s="229"/>
      <c r="F152" s="228" t="s">
        <v>366</v>
      </c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30">
        <v>0</v>
      </c>
      <c r="AF152" s="230"/>
      <c r="AG152" s="230"/>
      <c r="AH152" s="230"/>
      <c r="AI152" s="230">
        <v>12000</v>
      </c>
      <c r="AJ152" s="230"/>
      <c r="AK152" s="230"/>
      <c r="AL152" s="230"/>
      <c r="AM152" s="230">
        <v>11074.5</v>
      </c>
      <c r="AN152" s="230"/>
      <c r="AO152" s="230"/>
      <c r="AP152" s="230"/>
      <c r="AQ152" s="230"/>
      <c r="AR152" s="230"/>
      <c r="AS152" s="230"/>
      <c r="AT152" s="231">
        <v>0</v>
      </c>
      <c r="AU152" s="231"/>
      <c r="AV152" s="231">
        <v>92.28</v>
      </c>
      <c r="AW152" s="231"/>
      <c r="AX152" s="231">
        <v>925.5</v>
      </c>
      <c r="AY152" s="231"/>
    </row>
    <row r="153" spans="1:51" x14ac:dyDescent="0.2">
      <c r="A153" s="228" t="s">
        <v>159</v>
      </c>
      <c r="B153" s="228"/>
      <c r="C153" s="228"/>
      <c r="D153" s="229" t="s">
        <v>367</v>
      </c>
      <c r="E153" s="229"/>
      <c r="F153" s="228" t="s">
        <v>368</v>
      </c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30">
        <v>55000</v>
      </c>
      <c r="AF153" s="230"/>
      <c r="AG153" s="230"/>
      <c r="AH153" s="230"/>
      <c r="AI153" s="230">
        <v>65000</v>
      </c>
      <c r="AJ153" s="230"/>
      <c r="AK153" s="230"/>
      <c r="AL153" s="230"/>
      <c r="AM153" s="230">
        <v>63910.93</v>
      </c>
      <c r="AN153" s="230"/>
      <c r="AO153" s="230"/>
      <c r="AP153" s="230"/>
      <c r="AQ153" s="230"/>
      <c r="AR153" s="230"/>
      <c r="AS153" s="230"/>
      <c r="AT153" s="231">
        <v>116.2</v>
      </c>
      <c r="AU153" s="231"/>
      <c r="AV153" s="231">
        <v>98.32</v>
      </c>
      <c r="AW153" s="231"/>
      <c r="AX153" s="231">
        <v>1089.07</v>
      </c>
      <c r="AY153" s="231"/>
    </row>
    <row r="154" spans="1:51" x14ac:dyDescent="0.2">
      <c r="A154" s="228" t="s">
        <v>159</v>
      </c>
      <c r="B154" s="228"/>
      <c r="C154" s="228"/>
      <c r="D154" s="229" t="s">
        <v>369</v>
      </c>
      <c r="E154" s="229"/>
      <c r="F154" s="228" t="s">
        <v>370</v>
      </c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30">
        <v>0</v>
      </c>
      <c r="AF154" s="230"/>
      <c r="AG154" s="230"/>
      <c r="AH154" s="230"/>
      <c r="AI154" s="230">
        <v>5000</v>
      </c>
      <c r="AJ154" s="230"/>
      <c r="AK154" s="230"/>
      <c r="AL154" s="230"/>
      <c r="AM154" s="230">
        <v>4500</v>
      </c>
      <c r="AN154" s="230"/>
      <c r="AO154" s="230"/>
      <c r="AP154" s="230"/>
      <c r="AQ154" s="230"/>
      <c r="AR154" s="230"/>
      <c r="AS154" s="230"/>
      <c r="AT154" s="231">
        <v>0</v>
      </c>
      <c r="AU154" s="231"/>
      <c r="AV154" s="231">
        <v>90</v>
      </c>
      <c r="AW154" s="231"/>
      <c r="AX154" s="231">
        <v>500</v>
      </c>
      <c r="AY154" s="231"/>
    </row>
    <row r="155" spans="1:51" x14ac:dyDescent="0.2">
      <c r="A155" s="228" t="s">
        <v>159</v>
      </c>
      <c r="B155" s="228"/>
      <c r="C155" s="228"/>
      <c r="D155" s="229" t="s">
        <v>371</v>
      </c>
      <c r="E155" s="229"/>
      <c r="F155" s="228" t="s">
        <v>372</v>
      </c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30">
        <v>1130000</v>
      </c>
      <c r="AF155" s="230"/>
      <c r="AG155" s="230"/>
      <c r="AH155" s="230"/>
      <c r="AI155" s="230">
        <v>1140000</v>
      </c>
      <c r="AJ155" s="230"/>
      <c r="AK155" s="230"/>
      <c r="AL155" s="230"/>
      <c r="AM155" s="230">
        <v>1138710.21</v>
      </c>
      <c r="AN155" s="230"/>
      <c r="AO155" s="230"/>
      <c r="AP155" s="230"/>
      <c r="AQ155" s="230"/>
      <c r="AR155" s="230"/>
      <c r="AS155" s="230"/>
      <c r="AT155" s="231">
        <v>100.77</v>
      </c>
      <c r="AU155" s="231"/>
      <c r="AV155" s="231">
        <v>99.88</v>
      </c>
      <c r="AW155" s="231"/>
      <c r="AX155" s="231">
        <v>1289.79</v>
      </c>
      <c r="AY155" s="231"/>
    </row>
    <row r="156" spans="1:51" x14ac:dyDescent="0.2">
      <c r="A156" s="228" t="s">
        <v>159</v>
      </c>
      <c r="B156" s="228"/>
      <c r="C156" s="228"/>
      <c r="D156" s="229" t="s">
        <v>373</v>
      </c>
      <c r="E156" s="229"/>
      <c r="F156" s="228" t="s">
        <v>374</v>
      </c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30">
        <v>450000</v>
      </c>
      <c r="AF156" s="230"/>
      <c r="AG156" s="230"/>
      <c r="AH156" s="230"/>
      <c r="AI156" s="230">
        <v>470000</v>
      </c>
      <c r="AJ156" s="230"/>
      <c r="AK156" s="230"/>
      <c r="AL156" s="230"/>
      <c r="AM156" s="230">
        <v>482235.9</v>
      </c>
      <c r="AN156" s="230"/>
      <c r="AO156" s="230"/>
      <c r="AP156" s="230"/>
      <c r="AQ156" s="230"/>
      <c r="AR156" s="230"/>
      <c r="AS156" s="230"/>
      <c r="AT156" s="231">
        <v>107.16</v>
      </c>
      <c r="AU156" s="231"/>
      <c r="AV156" s="231">
        <v>102.6</v>
      </c>
      <c r="AW156" s="231"/>
      <c r="AX156" s="232">
        <v>-12235.9</v>
      </c>
      <c r="AY156" s="232"/>
    </row>
    <row r="157" spans="1:51" x14ac:dyDescent="0.2">
      <c r="A157" s="228" t="s">
        <v>159</v>
      </c>
      <c r="B157" s="228"/>
      <c r="C157" s="228"/>
      <c r="D157" s="229" t="s">
        <v>375</v>
      </c>
      <c r="E157" s="229"/>
      <c r="F157" s="228" t="s">
        <v>376</v>
      </c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30">
        <v>0</v>
      </c>
      <c r="AF157" s="230"/>
      <c r="AG157" s="230"/>
      <c r="AH157" s="230"/>
      <c r="AI157" s="230">
        <v>3000</v>
      </c>
      <c r="AJ157" s="230"/>
      <c r="AK157" s="230"/>
      <c r="AL157" s="230"/>
      <c r="AM157" s="230">
        <v>3305.8</v>
      </c>
      <c r="AN157" s="230"/>
      <c r="AO157" s="230"/>
      <c r="AP157" s="230"/>
      <c r="AQ157" s="230"/>
      <c r="AR157" s="230"/>
      <c r="AS157" s="230"/>
      <c r="AT157" s="231">
        <v>0</v>
      </c>
      <c r="AU157" s="231"/>
      <c r="AV157" s="231">
        <v>110.19</v>
      </c>
      <c r="AW157" s="231"/>
      <c r="AX157" s="232">
        <v>-305.8</v>
      </c>
      <c r="AY157" s="232"/>
    </row>
    <row r="158" spans="1:51" x14ac:dyDescent="0.2">
      <c r="A158" s="228" t="s">
        <v>159</v>
      </c>
      <c r="B158" s="228"/>
      <c r="C158" s="228"/>
      <c r="D158" s="229" t="s">
        <v>377</v>
      </c>
      <c r="E158" s="229"/>
      <c r="F158" s="228" t="s">
        <v>378</v>
      </c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30">
        <v>0</v>
      </c>
      <c r="AF158" s="230"/>
      <c r="AG158" s="230"/>
      <c r="AH158" s="230"/>
      <c r="AI158" s="230">
        <v>2000</v>
      </c>
      <c r="AJ158" s="230"/>
      <c r="AK158" s="230"/>
      <c r="AL158" s="230"/>
      <c r="AM158" s="230">
        <v>2235.5700000000002</v>
      </c>
      <c r="AN158" s="230"/>
      <c r="AO158" s="230"/>
      <c r="AP158" s="230"/>
      <c r="AQ158" s="230"/>
      <c r="AR158" s="230"/>
      <c r="AS158" s="230"/>
      <c r="AT158" s="231">
        <v>0</v>
      </c>
      <c r="AU158" s="231"/>
      <c r="AV158" s="231">
        <v>111.77</v>
      </c>
      <c r="AW158" s="231"/>
      <c r="AX158" s="232">
        <v>-235.57</v>
      </c>
      <c r="AY158" s="232"/>
    </row>
    <row r="159" spans="1:51" x14ac:dyDescent="0.2">
      <c r="A159" s="228" t="s">
        <v>159</v>
      </c>
      <c r="B159" s="228"/>
      <c r="C159" s="228"/>
      <c r="D159" s="229" t="s">
        <v>379</v>
      </c>
      <c r="E159" s="229"/>
      <c r="F159" s="228" t="s">
        <v>380</v>
      </c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30">
        <v>12000</v>
      </c>
      <c r="AF159" s="230"/>
      <c r="AG159" s="230"/>
      <c r="AH159" s="230"/>
      <c r="AI159" s="230">
        <v>12000</v>
      </c>
      <c r="AJ159" s="230"/>
      <c r="AK159" s="230"/>
      <c r="AL159" s="230"/>
      <c r="AM159" s="230">
        <v>9509.9500000000007</v>
      </c>
      <c r="AN159" s="230"/>
      <c r="AO159" s="230"/>
      <c r="AP159" s="230"/>
      <c r="AQ159" s="230"/>
      <c r="AR159" s="230"/>
      <c r="AS159" s="230"/>
      <c r="AT159" s="231">
        <v>79.239999999999995</v>
      </c>
      <c r="AU159" s="231"/>
      <c r="AV159" s="231">
        <v>79.239999999999995</v>
      </c>
      <c r="AW159" s="231"/>
      <c r="AX159" s="231">
        <v>2490.0500000000002</v>
      </c>
      <c r="AY159" s="231"/>
    </row>
    <row r="160" spans="1:51" x14ac:dyDescent="0.2">
      <c r="A160" s="228" t="s">
        <v>159</v>
      </c>
      <c r="B160" s="228"/>
      <c r="C160" s="228"/>
      <c r="D160" s="229" t="s">
        <v>381</v>
      </c>
      <c r="E160" s="229"/>
      <c r="F160" s="228" t="s">
        <v>382</v>
      </c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30">
        <v>46500</v>
      </c>
      <c r="AF160" s="230"/>
      <c r="AG160" s="230"/>
      <c r="AH160" s="230"/>
      <c r="AI160" s="230">
        <v>46500</v>
      </c>
      <c r="AJ160" s="230"/>
      <c r="AK160" s="230"/>
      <c r="AL160" s="230"/>
      <c r="AM160" s="230">
        <v>46454.400000000001</v>
      </c>
      <c r="AN160" s="230"/>
      <c r="AO160" s="230"/>
      <c r="AP160" s="230"/>
      <c r="AQ160" s="230"/>
      <c r="AR160" s="230"/>
      <c r="AS160" s="230"/>
      <c r="AT160" s="231">
        <v>99.9</v>
      </c>
      <c r="AU160" s="231"/>
      <c r="AV160" s="231">
        <v>99.9</v>
      </c>
      <c r="AW160" s="231"/>
      <c r="AX160" s="231">
        <v>45.6</v>
      </c>
      <c r="AY160" s="231"/>
    </row>
    <row r="161" spans="1:51" x14ac:dyDescent="0.2">
      <c r="A161" s="228" t="s">
        <v>159</v>
      </c>
      <c r="B161" s="228"/>
      <c r="C161" s="228"/>
      <c r="D161" s="229" t="s">
        <v>383</v>
      </c>
      <c r="E161" s="229"/>
      <c r="F161" s="228" t="s">
        <v>384</v>
      </c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30">
        <v>286500</v>
      </c>
      <c r="AF161" s="230"/>
      <c r="AG161" s="230"/>
      <c r="AH161" s="230"/>
      <c r="AI161" s="230">
        <v>504500</v>
      </c>
      <c r="AJ161" s="230"/>
      <c r="AK161" s="230"/>
      <c r="AL161" s="230"/>
      <c r="AM161" s="230">
        <v>465000</v>
      </c>
      <c r="AN161" s="230"/>
      <c r="AO161" s="230"/>
      <c r="AP161" s="230"/>
      <c r="AQ161" s="230"/>
      <c r="AR161" s="230"/>
      <c r="AS161" s="230"/>
      <c r="AT161" s="231">
        <v>162.30000000000001</v>
      </c>
      <c r="AU161" s="231"/>
      <c r="AV161" s="231">
        <v>92.17</v>
      </c>
      <c r="AW161" s="231"/>
      <c r="AX161" s="231">
        <v>39500</v>
      </c>
      <c r="AY161" s="231"/>
    </row>
    <row r="162" spans="1:51" x14ac:dyDescent="0.2">
      <c r="A162" s="228" t="s">
        <v>159</v>
      </c>
      <c r="B162" s="228"/>
      <c r="C162" s="228"/>
      <c r="D162" s="229" t="s">
        <v>300</v>
      </c>
      <c r="E162" s="229"/>
      <c r="F162" s="228" t="s">
        <v>385</v>
      </c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30">
        <v>495000</v>
      </c>
      <c r="AF162" s="230"/>
      <c r="AG162" s="230"/>
      <c r="AH162" s="230"/>
      <c r="AI162" s="230">
        <v>495000</v>
      </c>
      <c r="AJ162" s="230"/>
      <c r="AK162" s="230"/>
      <c r="AL162" s="230"/>
      <c r="AM162" s="230">
        <v>271950</v>
      </c>
      <c r="AN162" s="230"/>
      <c r="AO162" s="230"/>
      <c r="AP162" s="230"/>
      <c r="AQ162" s="230"/>
      <c r="AR162" s="230"/>
      <c r="AS162" s="230"/>
      <c r="AT162" s="231">
        <v>54.93</v>
      </c>
      <c r="AU162" s="231"/>
      <c r="AV162" s="231">
        <v>54.93</v>
      </c>
      <c r="AW162" s="231"/>
      <c r="AX162" s="231">
        <v>223050</v>
      </c>
      <c r="AY162" s="231"/>
    </row>
    <row r="163" spans="1:51" x14ac:dyDescent="0.2">
      <c r="A163" s="228" t="s">
        <v>159</v>
      </c>
      <c r="B163" s="228"/>
      <c r="C163" s="228"/>
      <c r="D163" s="229" t="s">
        <v>295</v>
      </c>
      <c r="E163" s="229"/>
      <c r="F163" s="228" t="s">
        <v>386</v>
      </c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30">
        <v>20000</v>
      </c>
      <c r="AF163" s="230"/>
      <c r="AG163" s="230"/>
      <c r="AH163" s="230"/>
      <c r="AI163" s="230">
        <v>20000</v>
      </c>
      <c r="AJ163" s="230"/>
      <c r="AK163" s="230"/>
      <c r="AL163" s="230"/>
      <c r="AM163" s="230">
        <v>20925</v>
      </c>
      <c r="AN163" s="230"/>
      <c r="AO163" s="230"/>
      <c r="AP163" s="230"/>
      <c r="AQ163" s="230"/>
      <c r="AR163" s="230"/>
      <c r="AS163" s="230"/>
      <c r="AT163" s="231">
        <v>104.62</v>
      </c>
      <c r="AU163" s="231"/>
      <c r="AV163" s="231">
        <v>104.62</v>
      </c>
      <c r="AW163" s="231"/>
      <c r="AX163" s="232">
        <v>-925</v>
      </c>
      <c r="AY163" s="232"/>
    </row>
    <row r="164" spans="1:51" x14ac:dyDescent="0.2">
      <c r="A164" s="228" t="s">
        <v>159</v>
      </c>
      <c r="B164" s="228"/>
      <c r="C164" s="228"/>
      <c r="D164" s="229" t="s">
        <v>322</v>
      </c>
      <c r="E164" s="229"/>
      <c r="F164" s="228" t="s">
        <v>387</v>
      </c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30">
        <v>220000</v>
      </c>
      <c r="AF164" s="230"/>
      <c r="AG164" s="230"/>
      <c r="AH164" s="230"/>
      <c r="AI164" s="230">
        <v>220000</v>
      </c>
      <c r="AJ164" s="230"/>
      <c r="AK164" s="230"/>
      <c r="AL164" s="230"/>
      <c r="AM164" s="230">
        <v>197660</v>
      </c>
      <c r="AN164" s="230"/>
      <c r="AO164" s="230"/>
      <c r="AP164" s="230"/>
      <c r="AQ164" s="230"/>
      <c r="AR164" s="230"/>
      <c r="AS164" s="230"/>
      <c r="AT164" s="231">
        <v>89.84</v>
      </c>
      <c r="AU164" s="231"/>
      <c r="AV164" s="231">
        <v>89.84</v>
      </c>
      <c r="AW164" s="231"/>
      <c r="AX164" s="231">
        <v>22340</v>
      </c>
      <c r="AY164" s="231"/>
    </row>
    <row r="165" spans="1:51" x14ac:dyDescent="0.2">
      <c r="A165" s="228" t="s">
        <v>159</v>
      </c>
      <c r="B165" s="228"/>
      <c r="C165" s="228"/>
      <c r="D165" s="229" t="s">
        <v>249</v>
      </c>
      <c r="E165" s="229"/>
      <c r="F165" s="228" t="s">
        <v>388</v>
      </c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30">
        <v>2533000</v>
      </c>
      <c r="AF165" s="230"/>
      <c r="AG165" s="230"/>
      <c r="AH165" s="230"/>
      <c r="AI165" s="230">
        <v>2533000</v>
      </c>
      <c r="AJ165" s="230"/>
      <c r="AK165" s="230"/>
      <c r="AL165" s="230"/>
      <c r="AM165" s="230">
        <v>2776783</v>
      </c>
      <c r="AN165" s="230"/>
      <c r="AO165" s="230"/>
      <c r="AP165" s="230"/>
      <c r="AQ165" s="230"/>
      <c r="AR165" s="230"/>
      <c r="AS165" s="230"/>
      <c r="AT165" s="231">
        <v>109.62</v>
      </c>
      <c r="AU165" s="231"/>
      <c r="AV165" s="231">
        <v>109.62</v>
      </c>
      <c r="AW165" s="231"/>
      <c r="AX165" s="232">
        <v>-243783</v>
      </c>
      <c r="AY165" s="232"/>
    </row>
    <row r="166" spans="1:51" x14ac:dyDescent="0.2">
      <c r="A166" s="228" t="s">
        <v>159</v>
      </c>
      <c r="B166" s="228"/>
      <c r="C166" s="228"/>
      <c r="D166" s="229" t="s">
        <v>251</v>
      </c>
      <c r="E166" s="229"/>
      <c r="F166" s="228" t="s">
        <v>389</v>
      </c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30">
        <v>5000</v>
      </c>
      <c r="AF166" s="230"/>
      <c r="AG166" s="230"/>
      <c r="AH166" s="230"/>
      <c r="AI166" s="230">
        <v>5000</v>
      </c>
      <c r="AJ166" s="230"/>
      <c r="AK166" s="230"/>
      <c r="AL166" s="230"/>
      <c r="AM166" s="230">
        <v>9080</v>
      </c>
      <c r="AN166" s="230"/>
      <c r="AO166" s="230"/>
      <c r="AP166" s="230"/>
      <c r="AQ166" s="230"/>
      <c r="AR166" s="230"/>
      <c r="AS166" s="230"/>
      <c r="AT166" s="231">
        <v>181.6</v>
      </c>
      <c r="AU166" s="231"/>
      <c r="AV166" s="231">
        <v>181.6</v>
      </c>
      <c r="AW166" s="231"/>
      <c r="AX166" s="232">
        <v>-4080</v>
      </c>
      <c r="AY166" s="232"/>
    </row>
    <row r="167" spans="1:51" x14ac:dyDescent="0.2">
      <c r="A167" s="228" t="s">
        <v>159</v>
      </c>
      <c r="B167" s="228"/>
      <c r="C167" s="228"/>
      <c r="D167" s="229" t="s">
        <v>253</v>
      </c>
      <c r="E167" s="229"/>
      <c r="F167" s="228" t="s">
        <v>390</v>
      </c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30">
        <v>600000</v>
      </c>
      <c r="AF167" s="230"/>
      <c r="AG167" s="230"/>
      <c r="AH167" s="230"/>
      <c r="AI167" s="230">
        <v>477000</v>
      </c>
      <c r="AJ167" s="230"/>
      <c r="AK167" s="230"/>
      <c r="AL167" s="230"/>
      <c r="AM167" s="230">
        <v>345435</v>
      </c>
      <c r="AN167" s="230"/>
      <c r="AO167" s="230"/>
      <c r="AP167" s="230"/>
      <c r="AQ167" s="230"/>
      <c r="AR167" s="230"/>
      <c r="AS167" s="230"/>
      <c r="AT167" s="231">
        <v>57.57</v>
      </c>
      <c r="AU167" s="231"/>
      <c r="AV167" s="231">
        <v>72.41</v>
      </c>
      <c r="AW167" s="231"/>
      <c r="AX167" s="231">
        <v>131565</v>
      </c>
      <c r="AY167" s="231"/>
    </row>
    <row r="168" spans="1:51" x14ac:dyDescent="0.2">
      <c r="A168" s="228" t="s">
        <v>159</v>
      </c>
      <c r="B168" s="228"/>
      <c r="C168" s="228"/>
      <c r="D168" s="229" t="s">
        <v>255</v>
      </c>
      <c r="E168" s="229"/>
      <c r="F168" s="228" t="s">
        <v>391</v>
      </c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30">
        <v>15000</v>
      </c>
      <c r="AF168" s="230"/>
      <c r="AG168" s="230"/>
      <c r="AH168" s="230"/>
      <c r="AI168" s="230">
        <v>15000</v>
      </c>
      <c r="AJ168" s="230"/>
      <c r="AK168" s="230"/>
      <c r="AL168" s="230"/>
      <c r="AM168" s="230">
        <v>29640</v>
      </c>
      <c r="AN168" s="230"/>
      <c r="AO168" s="230"/>
      <c r="AP168" s="230"/>
      <c r="AQ168" s="230"/>
      <c r="AR168" s="230"/>
      <c r="AS168" s="230"/>
      <c r="AT168" s="231">
        <v>197.6</v>
      </c>
      <c r="AU168" s="231"/>
      <c r="AV168" s="231">
        <v>197.6</v>
      </c>
      <c r="AW168" s="231"/>
      <c r="AX168" s="232">
        <v>-14640</v>
      </c>
      <c r="AY168" s="232"/>
    </row>
    <row r="169" spans="1:51" x14ac:dyDescent="0.2">
      <c r="A169" s="228" t="s">
        <v>159</v>
      </c>
      <c r="B169" s="228"/>
      <c r="C169" s="228"/>
      <c r="D169" s="229" t="s">
        <v>257</v>
      </c>
      <c r="E169" s="229"/>
      <c r="F169" s="228" t="s">
        <v>392</v>
      </c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30">
        <v>360000</v>
      </c>
      <c r="AF169" s="230"/>
      <c r="AG169" s="230"/>
      <c r="AH169" s="230"/>
      <c r="AI169" s="230">
        <v>360000</v>
      </c>
      <c r="AJ169" s="230"/>
      <c r="AK169" s="230"/>
      <c r="AL169" s="230"/>
      <c r="AM169" s="230">
        <v>305942.90000000002</v>
      </c>
      <c r="AN169" s="230"/>
      <c r="AO169" s="230"/>
      <c r="AP169" s="230"/>
      <c r="AQ169" s="230"/>
      <c r="AR169" s="230"/>
      <c r="AS169" s="230"/>
      <c r="AT169" s="231">
        <v>84.98</v>
      </c>
      <c r="AU169" s="231"/>
      <c r="AV169" s="231">
        <v>84.98</v>
      </c>
      <c r="AW169" s="231"/>
      <c r="AX169" s="231">
        <v>54057.1</v>
      </c>
      <c r="AY169" s="231"/>
    </row>
    <row r="170" spans="1:51" x14ac:dyDescent="0.2">
      <c r="A170" s="228" t="s">
        <v>159</v>
      </c>
      <c r="B170" s="228"/>
      <c r="C170" s="228"/>
      <c r="D170" s="229" t="s">
        <v>259</v>
      </c>
      <c r="E170" s="229"/>
      <c r="F170" s="228" t="s">
        <v>393</v>
      </c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30">
        <v>0</v>
      </c>
      <c r="AF170" s="230"/>
      <c r="AG170" s="230"/>
      <c r="AH170" s="230"/>
      <c r="AI170" s="230">
        <v>0</v>
      </c>
      <c r="AJ170" s="230"/>
      <c r="AK170" s="230"/>
      <c r="AL170" s="230"/>
      <c r="AM170" s="230">
        <v>950</v>
      </c>
      <c r="AN170" s="230"/>
      <c r="AO170" s="230"/>
      <c r="AP170" s="230"/>
      <c r="AQ170" s="230"/>
      <c r="AR170" s="230"/>
      <c r="AS170" s="230"/>
      <c r="AT170" s="231">
        <v>0</v>
      </c>
      <c r="AU170" s="231"/>
      <c r="AV170" s="231">
        <v>0</v>
      </c>
      <c r="AW170" s="231"/>
      <c r="AX170" s="232">
        <v>-950</v>
      </c>
      <c r="AY170" s="232"/>
    </row>
    <row r="171" spans="1:51" x14ac:dyDescent="0.2">
      <c r="A171" s="228" t="s">
        <v>159</v>
      </c>
      <c r="B171" s="228"/>
      <c r="C171" s="228"/>
      <c r="D171" s="229" t="s">
        <v>278</v>
      </c>
      <c r="E171" s="229"/>
      <c r="F171" s="228" t="s">
        <v>394</v>
      </c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30">
        <v>370000</v>
      </c>
      <c r="AF171" s="230"/>
      <c r="AG171" s="230"/>
      <c r="AH171" s="230"/>
      <c r="AI171" s="230">
        <v>370000</v>
      </c>
      <c r="AJ171" s="230"/>
      <c r="AK171" s="230"/>
      <c r="AL171" s="230"/>
      <c r="AM171" s="230">
        <v>504108</v>
      </c>
      <c r="AN171" s="230"/>
      <c r="AO171" s="230"/>
      <c r="AP171" s="230"/>
      <c r="AQ171" s="230"/>
      <c r="AR171" s="230"/>
      <c r="AS171" s="230"/>
      <c r="AT171" s="231">
        <v>136.24</v>
      </c>
      <c r="AU171" s="231"/>
      <c r="AV171" s="231">
        <v>136.24</v>
      </c>
      <c r="AW171" s="231"/>
      <c r="AX171" s="232">
        <v>-134108</v>
      </c>
      <c r="AY171" s="232"/>
    </row>
    <row r="172" spans="1:51" x14ac:dyDescent="0.2">
      <c r="A172" s="228" t="s">
        <v>159</v>
      </c>
      <c r="B172" s="228"/>
      <c r="C172" s="228"/>
      <c r="D172" s="229" t="s">
        <v>261</v>
      </c>
      <c r="E172" s="229"/>
      <c r="F172" s="228" t="s">
        <v>395</v>
      </c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30">
        <v>0</v>
      </c>
      <c r="AF172" s="230"/>
      <c r="AG172" s="230"/>
      <c r="AH172" s="230"/>
      <c r="AI172" s="230">
        <v>0</v>
      </c>
      <c r="AJ172" s="230"/>
      <c r="AK172" s="230"/>
      <c r="AL172" s="230"/>
      <c r="AM172" s="230">
        <v>5226</v>
      </c>
      <c r="AN172" s="230"/>
      <c r="AO172" s="230"/>
      <c r="AP172" s="230"/>
      <c r="AQ172" s="230"/>
      <c r="AR172" s="230"/>
      <c r="AS172" s="230"/>
      <c r="AT172" s="231">
        <v>0</v>
      </c>
      <c r="AU172" s="231"/>
      <c r="AV172" s="231">
        <v>0</v>
      </c>
      <c r="AW172" s="231"/>
      <c r="AX172" s="232">
        <v>-5226</v>
      </c>
      <c r="AY172" s="232"/>
    </row>
    <row r="173" spans="1:51" x14ac:dyDescent="0.2">
      <c r="A173" s="183" t="s">
        <v>159</v>
      </c>
      <c r="B173" s="183"/>
      <c r="C173" s="183"/>
      <c r="D173" s="184" t="s">
        <v>160</v>
      </c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5">
        <v>6598000</v>
      </c>
      <c r="AF173" s="185"/>
      <c r="AG173" s="185"/>
      <c r="AH173" s="185"/>
      <c r="AI173" s="185">
        <v>6755000</v>
      </c>
      <c r="AJ173" s="185"/>
      <c r="AK173" s="185"/>
      <c r="AL173" s="185"/>
      <c r="AM173" s="185">
        <v>6694637.1600000001</v>
      </c>
      <c r="AN173" s="185"/>
      <c r="AO173" s="185"/>
      <c r="AP173" s="185"/>
      <c r="AQ173" s="185"/>
      <c r="AR173" s="185"/>
      <c r="AS173" s="185"/>
      <c r="AT173" s="186">
        <v>101.46</v>
      </c>
      <c r="AU173" s="186"/>
      <c r="AV173" s="186">
        <v>99.1</v>
      </c>
      <c r="AW173" s="186"/>
      <c r="AX173" s="186">
        <v>60362.84</v>
      </c>
      <c r="AY173" s="186"/>
    </row>
    <row r="174" spans="1:51" x14ac:dyDescent="0.2">
      <c r="A174" s="228" t="s">
        <v>161</v>
      </c>
      <c r="B174" s="228"/>
      <c r="C174" s="228"/>
      <c r="D174" s="229" t="s">
        <v>225</v>
      </c>
      <c r="E174" s="229"/>
      <c r="F174" s="228" t="s">
        <v>396</v>
      </c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30">
        <v>330000</v>
      </c>
      <c r="AF174" s="230"/>
      <c r="AG174" s="230"/>
      <c r="AH174" s="230"/>
      <c r="AI174" s="230">
        <v>350000</v>
      </c>
      <c r="AJ174" s="230"/>
      <c r="AK174" s="230"/>
      <c r="AL174" s="230"/>
      <c r="AM174" s="230">
        <v>289952.96000000002</v>
      </c>
      <c r="AN174" s="230"/>
      <c r="AO174" s="230"/>
      <c r="AP174" s="230"/>
      <c r="AQ174" s="230"/>
      <c r="AR174" s="230"/>
      <c r="AS174" s="230"/>
      <c r="AT174" s="231">
        <v>87.86</v>
      </c>
      <c r="AU174" s="231"/>
      <c r="AV174" s="231">
        <v>82.84</v>
      </c>
      <c r="AW174" s="231"/>
      <c r="AX174" s="231">
        <v>60047.040000000001</v>
      </c>
      <c r="AY174" s="231"/>
    </row>
    <row r="175" spans="1:51" x14ac:dyDescent="0.2">
      <c r="A175" s="183" t="s">
        <v>161</v>
      </c>
      <c r="B175" s="183"/>
      <c r="C175" s="183"/>
      <c r="D175" s="184" t="s">
        <v>162</v>
      </c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5">
        <v>330000</v>
      </c>
      <c r="AF175" s="185"/>
      <c r="AG175" s="185"/>
      <c r="AH175" s="185"/>
      <c r="AI175" s="185">
        <v>350000</v>
      </c>
      <c r="AJ175" s="185"/>
      <c r="AK175" s="185"/>
      <c r="AL175" s="185"/>
      <c r="AM175" s="185">
        <v>289952.96000000002</v>
      </c>
      <c r="AN175" s="185"/>
      <c r="AO175" s="185"/>
      <c r="AP175" s="185"/>
      <c r="AQ175" s="185"/>
      <c r="AR175" s="185"/>
      <c r="AS175" s="185"/>
      <c r="AT175" s="186">
        <v>87.86</v>
      </c>
      <c r="AU175" s="186"/>
      <c r="AV175" s="186">
        <v>82.84</v>
      </c>
      <c r="AW175" s="186"/>
      <c r="AX175" s="186">
        <v>60047.040000000001</v>
      </c>
      <c r="AY175" s="186"/>
    </row>
    <row r="176" spans="1:51" ht="13.5" thickBot="1" x14ac:dyDescent="0.25">
      <c r="A176" s="188" t="s">
        <v>163</v>
      </c>
      <c r="B176" s="188"/>
      <c r="C176" s="188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90">
        <v>6928000</v>
      </c>
      <c r="AF176" s="190"/>
      <c r="AG176" s="190"/>
      <c r="AH176" s="190"/>
      <c r="AI176" s="190">
        <v>7105000</v>
      </c>
      <c r="AJ176" s="190"/>
      <c r="AK176" s="190"/>
      <c r="AL176" s="190"/>
      <c r="AM176" s="190">
        <v>6984590.1200000001</v>
      </c>
      <c r="AN176" s="190"/>
      <c r="AO176" s="190"/>
      <c r="AP176" s="190"/>
      <c r="AQ176" s="190"/>
      <c r="AR176" s="190"/>
      <c r="AS176" s="190"/>
      <c r="AT176" s="191">
        <v>100.81</v>
      </c>
      <c r="AU176" s="191"/>
      <c r="AV176" s="191">
        <v>98.3</v>
      </c>
      <c r="AW176" s="191"/>
      <c r="AX176" s="191">
        <v>120409.88</v>
      </c>
      <c r="AY176" s="191"/>
    </row>
    <row r="177" spans="1:51" x14ac:dyDescent="0.2">
      <c r="A177" s="234" t="s">
        <v>164</v>
      </c>
      <c r="B177" s="234"/>
      <c r="C177" s="234"/>
      <c r="D177" s="235" t="s">
        <v>225</v>
      </c>
      <c r="E177" s="235"/>
      <c r="F177" s="234" t="s">
        <v>397</v>
      </c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6">
        <v>0</v>
      </c>
      <c r="AF177" s="236"/>
      <c r="AG177" s="236"/>
      <c r="AH177" s="236"/>
      <c r="AI177" s="236">
        <v>0</v>
      </c>
      <c r="AJ177" s="236"/>
      <c r="AK177" s="236"/>
      <c r="AL177" s="236"/>
      <c r="AM177" s="236">
        <v>24200</v>
      </c>
      <c r="AN177" s="236"/>
      <c r="AO177" s="236"/>
      <c r="AP177" s="236"/>
      <c r="AQ177" s="236"/>
      <c r="AR177" s="236"/>
      <c r="AS177" s="236"/>
      <c r="AT177" s="237">
        <v>0</v>
      </c>
      <c r="AU177" s="237"/>
      <c r="AV177" s="237">
        <v>0</v>
      </c>
      <c r="AW177" s="237"/>
      <c r="AX177" s="238">
        <v>-24200</v>
      </c>
      <c r="AY177" s="238"/>
    </row>
    <row r="178" spans="1:51" x14ac:dyDescent="0.2">
      <c r="A178" s="183" t="s">
        <v>164</v>
      </c>
      <c r="B178" s="183"/>
      <c r="C178" s="183"/>
      <c r="D178" s="184" t="s">
        <v>165</v>
      </c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5">
        <v>0</v>
      </c>
      <c r="AF178" s="185"/>
      <c r="AG178" s="185"/>
      <c r="AH178" s="185"/>
      <c r="AI178" s="185">
        <v>0</v>
      </c>
      <c r="AJ178" s="185"/>
      <c r="AK178" s="185"/>
      <c r="AL178" s="185"/>
      <c r="AM178" s="185">
        <v>24200</v>
      </c>
      <c r="AN178" s="185"/>
      <c r="AO178" s="185"/>
      <c r="AP178" s="185"/>
      <c r="AQ178" s="185"/>
      <c r="AR178" s="185"/>
      <c r="AS178" s="185"/>
      <c r="AT178" s="186">
        <v>0</v>
      </c>
      <c r="AU178" s="186"/>
      <c r="AV178" s="186">
        <v>0</v>
      </c>
      <c r="AW178" s="186"/>
      <c r="AX178" s="187">
        <v>-24200</v>
      </c>
      <c r="AY178" s="187"/>
    </row>
    <row r="179" spans="1:51" x14ac:dyDescent="0.2">
      <c r="A179" s="228" t="s">
        <v>166</v>
      </c>
      <c r="B179" s="228"/>
      <c r="C179" s="228"/>
      <c r="D179" s="229" t="s">
        <v>398</v>
      </c>
      <c r="E179" s="229"/>
      <c r="F179" s="228" t="s">
        <v>399</v>
      </c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30">
        <v>74000</v>
      </c>
      <c r="AF179" s="230"/>
      <c r="AG179" s="230"/>
      <c r="AH179" s="230"/>
      <c r="AI179" s="230">
        <v>0</v>
      </c>
      <c r="AJ179" s="230"/>
      <c r="AK179" s="230"/>
      <c r="AL179" s="230"/>
      <c r="AM179" s="230">
        <v>0</v>
      </c>
      <c r="AN179" s="230"/>
      <c r="AO179" s="230"/>
      <c r="AP179" s="230"/>
      <c r="AQ179" s="230"/>
      <c r="AR179" s="230"/>
      <c r="AS179" s="230"/>
      <c r="AT179" s="231">
        <v>0</v>
      </c>
      <c r="AU179" s="231"/>
      <c r="AV179" s="231">
        <v>0</v>
      </c>
      <c r="AW179" s="231"/>
      <c r="AX179" s="231">
        <v>0</v>
      </c>
      <c r="AY179" s="231"/>
    </row>
    <row r="180" spans="1:51" x14ac:dyDescent="0.2">
      <c r="A180" s="228" t="s">
        <v>166</v>
      </c>
      <c r="B180" s="228"/>
      <c r="C180" s="228"/>
      <c r="D180" s="229" t="s">
        <v>341</v>
      </c>
      <c r="E180" s="229"/>
      <c r="F180" s="228" t="s">
        <v>400</v>
      </c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30">
        <v>380000</v>
      </c>
      <c r="AF180" s="230"/>
      <c r="AG180" s="230"/>
      <c r="AH180" s="230"/>
      <c r="AI180" s="230">
        <v>0</v>
      </c>
      <c r="AJ180" s="230"/>
      <c r="AK180" s="230"/>
      <c r="AL180" s="230"/>
      <c r="AM180" s="230">
        <v>0</v>
      </c>
      <c r="AN180" s="230"/>
      <c r="AO180" s="230"/>
      <c r="AP180" s="230"/>
      <c r="AQ180" s="230"/>
      <c r="AR180" s="230"/>
      <c r="AS180" s="230"/>
      <c r="AT180" s="231">
        <v>0</v>
      </c>
      <c r="AU180" s="231"/>
      <c r="AV180" s="231">
        <v>0</v>
      </c>
      <c r="AW180" s="231"/>
      <c r="AX180" s="231">
        <v>0</v>
      </c>
      <c r="AY180" s="231"/>
    </row>
    <row r="181" spans="1:51" x14ac:dyDescent="0.2">
      <c r="A181" s="228" t="s">
        <v>166</v>
      </c>
      <c r="B181" s="228"/>
      <c r="C181" s="228"/>
      <c r="D181" s="229" t="s">
        <v>401</v>
      </c>
      <c r="E181" s="229"/>
      <c r="F181" s="228" t="s">
        <v>402</v>
      </c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30">
        <v>0</v>
      </c>
      <c r="AF181" s="230"/>
      <c r="AG181" s="230"/>
      <c r="AH181" s="230"/>
      <c r="AI181" s="230">
        <v>40000</v>
      </c>
      <c r="AJ181" s="230"/>
      <c r="AK181" s="230"/>
      <c r="AL181" s="230"/>
      <c r="AM181" s="230">
        <v>40000</v>
      </c>
      <c r="AN181" s="230"/>
      <c r="AO181" s="230"/>
      <c r="AP181" s="230"/>
      <c r="AQ181" s="230"/>
      <c r="AR181" s="230"/>
      <c r="AS181" s="230"/>
      <c r="AT181" s="231">
        <v>0</v>
      </c>
      <c r="AU181" s="231"/>
      <c r="AV181" s="231">
        <v>100</v>
      </c>
      <c r="AW181" s="231"/>
      <c r="AX181" s="231">
        <v>0</v>
      </c>
      <c r="AY181" s="231"/>
    </row>
    <row r="182" spans="1:51" x14ac:dyDescent="0.2">
      <c r="A182" s="228" t="s">
        <v>166</v>
      </c>
      <c r="B182" s="228"/>
      <c r="C182" s="228"/>
      <c r="D182" s="229" t="s">
        <v>403</v>
      </c>
      <c r="E182" s="229"/>
      <c r="F182" s="228" t="s">
        <v>404</v>
      </c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30">
        <v>0</v>
      </c>
      <c r="AF182" s="230"/>
      <c r="AG182" s="230"/>
      <c r="AH182" s="230"/>
      <c r="AI182" s="230">
        <v>530000</v>
      </c>
      <c r="AJ182" s="230"/>
      <c r="AK182" s="230"/>
      <c r="AL182" s="230"/>
      <c r="AM182" s="230">
        <v>181004</v>
      </c>
      <c r="AN182" s="230"/>
      <c r="AO182" s="230"/>
      <c r="AP182" s="230"/>
      <c r="AQ182" s="230"/>
      <c r="AR182" s="230"/>
      <c r="AS182" s="230"/>
      <c r="AT182" s="231">
        <v>0</v>
      </c>
      <c r="AU182" s="231"/>
      <c r="AV182" s="231">
        <v>34.15</v>
      </c>
      <c r="AW182" s="231"/>
      <c r="AX182" s="231">
        <v>348996</v>
      </c>
      <c r="AY182" s="231"/>
    </row>
    <row r="183" spans="1:51" x14ac:dyDescent="0.2">
      <c r="A183" s="183" t="s">
        <v>166</v>
      </c>
      <c r="B183" s="183"/>
      <c r="C183" s="183"/>
      <c r="D183" s="184" t="s">
        <v>167</v>
      </c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5">
        <v>454000</v>
      </c>
      <c r="AF183" s="185"/>
      <c r="AG183" s="185"/>
      <c r="AH183" s="185"/>
      <c r="AI183" s="185">
        <v>570000</v>
      </c>
      <c r="AJ183" s="185"/>
      <c r="AK183" s="185"/>
      <c r="AL183" s="185"/>
      <c r="AM183" s="185">
        <v>221004</v>
      </c>
      <c r="AN183" s="185"/>
      <c r="AO183" s="185"/>
      <c r="AP183" s="185"/>
      <c r="AQ183" s="185"/>
      <c r="AR183" s="185"/>
      <c r="AS183" s="185"/>
      <c r="AT183" s="186">
        <v>48.67</v>
      </c>
      <c r="AU183" s="186"/>
      <c r="AV183" s="186">
        <v>38.770000000000003</v>
      </c>
      <c r="AW183" s="186"/>
      <c r="AX183" s="186">
        <v>348996</v>
      </c>
      <c r="AY183" s="186"/>
    </row>
    <row r="184" spans="1:51" x14ac:dyDescent="0.2">
      <c r="A184" s="228" t="s">
        <v>168</v>
      </c>
      <c r="B184" s="228"/>
      <c r="C184" s="228"/>
      <c r="D184" s="229" t="s">
        <v>236</v>
      </c>
      <c r="E184" s="229"/>
      <c r="F184" s="228" t="s">
        <v>405</v>
      </c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30">
        <v>0</v>
      </c>
      <c r="AF184" s="230"/>
      <c r="AG184" s="230"/>
      <c r="AH184" s="230"/>
      <c r="AI184" s="230">
        <v>0</v>
      </c>
      <c r="AJ184" s="230"/>
      <c r="AK184" s="230"/>
      <c r="AL184" s="230"/>
      <c r="AM184" s="230">
        <v>3306</v>
      </c>
      <c r="AN184" s="230"/>
      <c r="AO184" s="230"/>
      <c r="AP184" s="230"/>
      <c r="AQ184" s="230"/>
      <c r="AR184" s="230"/>
      <c r="AS184" s="230"/>
      <c r="AT184" s="231">
        <v>0</v>
      </c>
      <c r="AU184" s="231"/>
      <c r="AV184" s="231">
        <v>0</v>
      </c>
      <c r="AW184" s="231"/>
      <c r="AX184" s="232">
        <v>-3306</v>
      </c>
      <c r="AY184" s="232"/>
    </row>
    <row r="185" spans="1:51" x14ac:dyDescent="0.2">
      <c r="A185" s="228" t="s">
        <v>168</v>
      </c>
      <c r="B185" s="228"/>
      <c r="C185" s="228"/>
      <c r="D185" s="229" t="s">
        <v>225</v>
      </c>
      <c r="E185" s="229"/>
      <c r="F185" s="228" t="s">
        <v>406</v>
      </c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30">
        <v>35000</v>
      </c>
      <c r="AF185" s="230"/>
      <c r="AG185" s="230"/>
      <c r="AH185" s="230"/>
      <c r="AI185" s="230">
        <v>35000</v>
      </c>
      <c r="AJ185" s="230"/>
      <c r="AK185" s="230"/>
      <c r="AL185" s="230"/>
      <c r="AM185" s="230">
        <v>22022.69</v>
      </c>
      <c r="AN185" s="230"/>
      <c r="AO185" s="230"/>
      <c r="AP185" s="230"/>
      <c r="AQ185" s="230"/>
      <c r="AR185" s="230"/>
      <c r="AS185" s="230"/>
      <c r="AT185" s="231">
        <v>62.92</v>
      </c>
      <c r="AU185" s="231"/>
      <c r="AV185" s="231">
        <v>62.92</v>
      </c>
      <c r="AW185" s="231"/>
      <c r="AX185" s="231">
        <v>12977.31</v>
      </c>
      <c r="AY185" s="231"/>
    </row>
    <row r="186" spans="1:51" x14ac:dyDescent="0.2">
      <c r="A186" s="228" t="s">
        <v>168</v>
      </c>
      <c r="B186" s="228"/>
      <c r="C186" s="228"/>
      <c r="D186" s="229" t="s">
        <v>249</v>
      </c>
      <c r="E186" s="229"/>
      <c r="F186" s="228" t="s">
        <v>407</v>
      </c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30">
        <v>15000</v>
      </c>
      <c r="AF186" s="230"/>
      <c r="AG186" s="230"/>
      <c r="AH186" s="230"/>
      <c r="AI186" s="230">
        <v>15000</v>
      </c>
      <c r="AJ186" s="230"/>
      <c r="AK186" s="230"/>
      <c r="AL186" s="230"/>
      <c r="AM186" s="230">
        <v>29233.63</v>
      </c>
      <c r="AN186" s="230"/>
      <c r="AO186" s="230"/>
      <c r="AP186" s="230"/>
      <c r="AQ186" s="230"/>
      <c r="AR186" s="230"/>
      <c r="AS186" s="230"/>
      <c r="AT186" s="231">
        <v>194.89</v>
      </c>
      <c r="AU186" s="231"/>
      <c r="AV186" s="231">
        <v>194.89</v>
      </c>
      <c r="AW186" s="231"/>
      <c r="AX186" s="232">
        <v>-14233.63</v>
      </c>
      <c r="AY186" s="232"/>
    </row>
    <row r="187" spans="1:51" x14ac:dyDescent="0.2">
      <c r="A187" s="183" t="s">
        <v>168</v>
      </c>
      <c r="B187" s="183"/>
      <c r="C187" s="183"/>
      <c r="D187" s="184" t="s">
        <v>169</v>
      </c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5">
        <v>50000</v>
      </c>
      <c r="AF187" s="185"/>
      <c r="AG187" s="185"/>
      <c r="AH187" s="185"/>
      <c r="AI187" s="185">
        <v>50000</v>
      </c>
      <c r="AJ187" s="185"/>
      <c r="AK187" s="185"/>
      <c r="AL187" s="185"/>
      <c r="AM187" s="185">
        <v>54562.32</v>
      </c>
      <c r="AN187" s="185"/>
      <c r="AO187" s="185"/>
      <c r="AP187" s="185"/>
      <c r="AQ187" s="185"/>
      <c r="AR187" s="185"/>
      <c r="AS187" s="185"/>
      <c r="AT187" s="186">
        <v>109.12</v>
      </c>
      <c r="AU187" s="186"/>
      <c r="AV187" s="186">
        <v>109.12</v>
      </c>
      <c r="AW187" s="186"/>
      <c r="AX187" s="187">
        <v>-4562.32</v>
      </c>
      <c r="AY187" s="187"/>
    </row>
    <row r="188" spans="1:51" ht="13.5" thickBot="1" x14ac:dyDescent="0.25">
      <c r="A188" s="188" t="s">
        <v>170</v>
      </c>
      <c r="B188" s="188"/>
      <c r="C188" s="188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90">
        <v>504000</v>
      </c>
      <c r="AF188" s="190"/>
      <c r="AG188" s="190"/>
      <c r="AH188" s="190"/>
      <c r="AI188" s="190">
        <v>620000</v>
      </c>
      <c r="AJ188" s="190"/>
      <c r="AK188" s="190"/>
      <c r="AL188" s="190"/>
      <c r="AM188" s="190">
        <v>299766.32</v>
      </c>
      <c r="AN188" s="190"/>
      <c r="AO188" s="190"/>
      <c r="AP188" s="190"/>
      <c r="AQ188" s="190"/>
      <c r="AR188" s="190"/>
      <c r="AS188" s="190"/>
      <c r="AT188" s="191">
        <v>59.47</v>
      </c>
      <c r="AU188" s="191"/>
      <c r="AV188" s="191">
        <v>48.34</v>
      </c>
      <c r="AW188" s="191"/>
      <c r="AX188" s="191">
        <v>320233.68</v>
      </c>
      <c r="AY188" s="191"/>
    </row>
    <row r="189" spans="1:51" x14ac:dyDescent="0.2">
      <c r="A189" s="234" t="s">
        <v>171</v>
      </c>
      <c r="B189" s="234"/>
      <c r="C189" s="234"/>
      <c r="D189" s="235" t="s">
        <v>341</v>
      </c>
      <c r="E189" s="235"/>
      <c r="F189" s="234" t="s">
        <v>408</v>
      </c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6">
        <v>0</v>
      </c>
      <c r="AF189" s="236"/>
      <c r="AG189" s="236"/>
      <c r="AH189" s="236"/>
      <c r="AI189" s="236">
        <v>0</v>
      </c>
      <c r="AJ189" s="236"/>
      <c r="AK189" s="236"/>
      <c r="AL189" s="236"/>
      <c r="AM189" s="236">
        <v>643.80999999999995</v>
      </c>
      <c r="AN189" s="236"/>
      <c r="AO189" s="236"/>
      <c r="AP189" s="236"/>
      <c r="AQ189" s="236"/>
      <c r="AR189" s="236"/>
      <c r="AS189" s="236"/>
      <c r="AT189" s="237">
        <v>0</v>
      </c>
      <c r="AU189" s="237"/>
      <c r="AV189" s="237">
        <v>0</v>
      </c>
      <c r="AW189" s="237"/>
      <c r="AX189" s="238">
        <v>-643.80999999999995</v>
      </c>
      <c r="AY189" s="238"/>
    </row>
    <row r="190" spans="1:51" x14ac:dyDescent="0.2">
      <c r="A190" s="183" t="s">
        <v>171</v>
      </c>
      <c r="B190" s="183"/>
      <c r="C190" s="183"/>
      <c r="D190" s="184" t="s">
        <v>149</v>
      </c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5">
        <v>0</v>
      </c>
      <c r="AF190" s="185"/>
      <c r="AG190" s="185"/>
      <c r="AH190" s="185"/>
      <c r="AI190" s="185">
        <v>0</v>
      </c>
      <c r="AJ190" s="185"/>
      <c r="AK190" s="185"/>
      <c r="AL190" s="185"/>
      <c r="AM190" s="185">
        <v>643.80999999999995</v>
      </c>
      <c r="AN190" s="185"/>
      <c r="AO190" s="185"/>
      <c r="AP190" s="185"/>
      <c r="AQ190" s="185"/>
      <c r="AR190" s="185"/>
      <c r="AS190" s="185"/>
      <c r="AT190" s="186">
        <v>0</v>
      </c>
      <c r="AU190" s="186"/>
      <c r="AV190" s="186">
        <v>0</v>
      </c>
      <c r="AW190" s="186"/>
      <c r="AX190" s="187">
        <v>-643.80999999999995</v>
      </c>
      <c r="AY190" s="187"/>
    </row>
    <row r="191" spans="1:51" ht="13.5" thickBot="1" x14ac:dyDescent="0.25">
      <c r="A191" s="188" t="s">
        <v>172</v>
      </c>
      <c r="B191" s="188"/>
      <c r="C191" s="188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90">
        <v>0</v>
      </c>
      <c r="AF191" s="190"/>
      <c r="AG191" s="190"/>
      <c r="AH191" s="190"/>
      <c r="AI191" s="190">
        <v>0</v>
      </c>
      <c r="AJ191" s="190"/>
      <c r="AK191" s="190"/>
      <c r="AL191" s="190"/>
      <c r="AM191" s="190">
        <v>643.80999999999995</v>
      </c>
      <c r="AN191" s="190"/>
      <c r="AO191" s="190"/>
      <c r="AP191" s="190"/>
      <c r="AQ191" s="190"/>
      <c r="AR191" s="190"/>
      <c r="AS191" s="190"/>
      <c r="AT191" s="191">
        <v>0</v>
      </c>
      <c r="AU191" s="191"/>
      <c r="AV191" s="191">
        <v>0</v>
      </c>
      <c r="AW191" s="191"/>
      <c r="AX191" s="192">
        <v>-643.80999999999995</v>
      </c>
      <c r="AY191" s="192"/>
    </row>
    <row r="192" spans="1:51" x14ac:dyDescent="0.2">
      <c r="A192" s="234" t="s">
        <v>173</v>
      </c>
      <c r="B192" s="234"/>
      <c r="C192" s="234"/>
      <c r="D192" s="235" t="s">
        <v>225</v>
      </c>
      <c r="E192" s="235"/>
      <c r="F192" s="234" t="s">
        <v>409</v>
      </c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6">
        <v>5900000</v>
      </c>
      <c r="AF192" s="236"/>
      <c r="AG192" s="236"/>
      <c r="AH192" s="236"/>
      <c r="AI192" s="236">
        <v>5900000</v>
      </c>
      <c r="AJ192" s="236"/>
      <c r="AK192" s="236"/>
      <c r="AL192" s="236"/>
      <c r="AM192" s="236">
        <v>5900000</v>
      </c>
      <c r="AN192" s="236"/>
      <c r="AO192" s="236"/>
      <c r="AP192" s="236"/>
      <c r="AQ192" s="236"/>
      <c r="AR192" s="236"/>
      <c r="AS192" s="236"/>
      <c r="AT192" s="237">
        <v>100</v>
      </c>
      <c r="AU192" s="237"/>
      <c r="AV192" s="237">
        <v>100</v>
      </c>
      <c r="AW192" s="237"/>
      <c r="AX192" s="237">
        <v>0</v>
      </c>
      <c r="AY192" s="237"/>
    </row>
    <row r="193" spans="1:51" x14ac:dyDescent="0.2">
      <c r="A193" s="228" t="s">
        <v>173</v>
      </c>
      <c r="B193" s="228"/>
      <c r="C193" s="228"/>
      <c r="D193" s="229" t="s">
        <v>341</v>
      </c>
      <c r="E193" s="229"/>
      <c r="F193" s="228" t="s">
        <v>410</v>
      </c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30">
        <v>0</v>
      </c>
      <c r="AF193" s="230"/>
      <c r="AG193" s="230"/>
      <c r="AH193" s="230"/>
      <c r="AI193" s="230">
        <v>330000</v>
      </c>
      <c r="AJ193" s="230"/>
      <c r="AK193" s="230"/>
      <c r="AL193" s="230"/>
      <c r="AM193" s="230">
        <v>319062</v>
      </c>
      <c r="AN193" s="230"/>
      <c r="AO193" s="230"/>
      <c r="AP193" s="230"/>
      <c r="AQ193" s="230"/>
      <c r="AR193" s="230"/>
      <c r="AS193" s="230"/>
      <c r="AT193" s="231">
        <v>0</v>
      </c>
      <c r="AU193" s="231"/>
      <c r="AV193" s="231">
        <v>96.68</v>
      </c>
      <c r="AW193" s="231"/>
      <c r="AX193" s="231">
        <v>10938</v>
      </c>
      <c r="AY193" s="231"/>
    </row>
    <row r="194" spans="1:51" x14ac:dyDescent="0.2">
      <c r="A194" s="228" t="s">
        <v>173</v>
      </c>
      <c r="B194" s="228"/>
      <c r="C194" s="228"/>
      <c r="D194" s="229" t="s">
        <v>411</v>
      </c>
      <c r="E194" s="229"/>
      <c r="F194" s="228" t="s">
        <v>412</v>
      </c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30">
        <v>200000</v>
      </c>
      <c r="AF194" s="230"/>
      <c r="AG194" s="230"/>
      <c r="AH194" s="230"/>
      <c r="AI194" s="230">
        <v>0</v>
      </c>
      <c r="AJ194" s="230"/>
      <c r="AK194" s="230"/>
      <c r="AL194" s="230"/>
      <c r="AM194" s="230">
        <v>0</v>
      </c>
      <c r="AN194" s="230"/>
      <c r="AO194" s="230"/>
      <c r="AP194" s="230"/>
      <c r="AQ194" s="230"/>
      <c r="AR194" s="230"/>
      <c r="AS194" s="230"/>
      <c r="AT194" s="231">
        <v>0</v>
      </c>
      <c r="AU194" s="231"/>
      <c r="AV194" s="231">
        <v>0</v>
      </c>
      <c r="AW194" s="231"/>
      <c r="AX194" s="231">
        <v>0</v>
      </c>
      <c r="AY194" s="231"/>
    </row>
    <row r="195" spans="1:51" x14ac:dyDescent="0.2">
      <c r="A195" s="228" t="s">
        <v>173</v>
      </c>
      <c r="B195" s="228"/>
      <c r="C195" s="228"/>
      <c r="D195" s="229" t="s">
        <v>413</v>
      </c>
      <c r="E195" s="229"/>
      <c r="F195" s="228" t="s">
        <v>414</v>
      </c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30">
        <v>0</v>
      </c>
      <c r="AF195" s="230"/>
      <c r="AG195" s="230"/>
      <c r="AH195" s="230"/>
      <c r="AI195" s="230">
        <v>280000</v>
      </c>
      <c r="AJ195" s="230"/>
      <c r="AK195" s="230"/>
      <c r="AL195" s="230"/>
      <c r="AM195" s="230">
        <v>280000</v>
      </c>
      <c r="AN195" s="230"/>
      <c r="AO195" s="230"/>
      <c r="AP195" s="230"/>
      <c r="AQ195" s="230"/>
      <c r="AR195" s="230"/>
      <c r="AS195" s="230"/>
      <c r="AT195" s="231">
        <v>0</v>
      </c>
      <c r="AU195" s="231"/>
      <c r="AV195" s="231">
        <v>100</v>
      </c>
      <c r="AW195" s="231"/>
      <c r="AX195" s="231">
        <v>0</v>
      </c>
      <c r="AY195" s="231"/>
    </row>
    <row r="196" spans="1:51" x14ac:dyDescent="0.2">
      <c r="A196" s="228" t="s">
        <v>173</v>
      </c>
      <c r="B196" s="228"/>
      <c r="C196" s="228"/>
      <c r="D196" s="229" t="s">
        <v>401</v>
      </c>
      <c r="E196" s="229"/>
      <c r="F196" s="228" t="s">
        <v>415</v>
      </c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30">
        <v>1609500</v>
      </c>
      <c r="AF196" s="230"/>
      <c r="AG196" s="230"/>
      <c r="AH196" s="230"/>
      <c r="AI196" s="230">
        <v>1609500</v>
      </c>
      <c r="AJ196" s="230"/>
      <c r="AK196" s="230"/>
      <c r="AL196" s="230"/>
      <c r="AM196" s="230">
        <v>1576614</v>
      </c>
      <c r="AN196" s="230"/>
      <c r="AO196" s="230"/>
      <c r="AP196" s="230"/>
      <c r="AQ196" s="230"/>
      <c r="AR196" s="230"/>
      <c r="AS196" s="230"/>
      <c r="AT196" s="231">
        <v>97.95</v>
      </c>
      <c r="AU196" s="231"/>
      <c r="AV196" s="231">
        <v>97.95</v>
      </c>
      <c r="AW196" s="231"/>
      <c r="AX196" s="231">
        <v>32886</v>
      </c>
      <c r="AY196" s="231"/>
    </row>
    <row r="197" spans="1:51" x14ac:dyDescent="0.2">
      <c r="A197" s="228" t="s">
        <v>173</v>
      </c>
      <c r="B197" s="228"/>
      <c r="C197" s="228"/>
      <c r="D197" s="229" t="s">
        <v>416</v>
      </c>
      <c r="E197" s="229"/>
      <c r="F197" s="228" t="s">
        <v>417</v>
      </c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30">
        <v>400000</v>
      </c>
      <c r="AF197" s="230"/>
      <c r="AG197" s="230"/>
      <c r="AH197" s="230"/>
      <c r="AI197" s="230">
        <v>400000</v>
      </c>
      <c r="AJ197" s="230"/>
      <c r="AK197" s="230"/>
      <c r="AL197" s="230"/>
      <c r="AM197" s="230">
        <v>400000</v>
      </c>
      <c r="AN197" s="230"/>
      <c r="AO197" s="230"/>
      <c r="AP197" s="230"/>
      <c r="AQ197" s="230"/>
      <c r="AR197" s="230"/>
      <c r="AS197" s="230"/>
      <c r="AT197" s="231">
        <v>100</v>
      </c>
      <c r="AU197" s="231"/>
      <c r="AV197" s="231">
        <v>100</v>
      </c>
      <c r="AW197" s="231"/>
      <c r="AX197" s="231">
        <v>0</v>
      </c>
      <c r="AY197" s="231"/>
    </row>
    <row r="198" spans="1:51" x14ac:dyDescent="0.2">
      <c r="A198" s="228" t="s">
        <v>173</v>
      </c>
      <c r="B198" s="228"/>
      <c r="C198" s="228"/>
      <c r="D198" s="229" t="s">
        <v>418</v>
      </c>
      <c r="E198" s="229"/>
      <c r="F198" s="228" t="s">
        <v>419</v>
      </c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30">
        <v>0</v>
      </c>
      <c r="AF198" s="230"/>
      <c r="AG198" s="230"/>
      <c r="AH198" s="230"/>
      <c r="AI198" s="230">
        <v>0</v>
      </c>
      <c r="AJ198" s="230"/>
      <c r="AK198" s="230"/>
      <c r="AL198" s="230"/>
      <c r="AM198" s="230">
        <v>0</v>
      </c>
      <c r="AN198" s="230"/>
      <c r="AO198" s="230"/>
      <c r="AP198" s="230"/>
      <c r="AQ198" s="230"/>
      <c r="AR198" s="230"/>
      <c r="AS198" s="230"/>
      <c r="AT198" s="231">
        <v>0</v>
      </c>
      <c r="AU198" s="231"/>
      <c r="AV198" s="231">
        <v>0</v>
      </c>
      <c r="AW198" s="231"/>
      <c r="AX198" s="231">
        <v>0</v>
      </c>
      <c r="AY198" s="231"/>
    </row>
    <row r="199" spans="1:51" x14ac:dyDescent="0.2">
      <c r="A199" s="228" t="s">
        <v>173</v>
      </c>
      <c r="B199" s="228"/>
      <c r="C199" s="228"/>
      <c r="D199" s="229" t="s">
        <v>420</v>
      </c>
      <c r="E199" s="229"/>
      <c r="F199" s="228" t="s">
        <v>421</v>
      </c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30">
        <v>300000</v>
      </c>
      <c r="AF199" s="230"/>
      <c r="AG199" s="230"/>
      <c r="AH199" s="230"/>
      <c r="AI199" s="230">
        <v>300000</v>
      </c>
      <c r="AJ199" s="230"/>
      <c r="AK199" s="230"/>
      <c r="AL199" s="230"/>
      <c r="AM199" s="230">
        <v>300000</v>
      </c>
      <c r="AN199" s="230"/>
      <c r="AO199" s="230"/>
      <c r="AP199" s="230"/>
      <c r="AQ199" s="230"/>
      <c r="AR199" s="230"/>
      <c r="AS199" s="230"/>
      <c r="AT199" s="231">
        <v>100</v>
      </c>
      <c r="AU199" s="231"/>
      <c r="AV199" s="231">
        <v>100</v>
      </c>
      <c r="AW199" s="231"/>
      <c r="AX199" s="231">
        <v>0</v>
      </c>
      <c r="AY199" s="231"/>
    </row>
    <row r="200" spans="1:51" x14ac:dyDescent="0.2">
      <c r="A200" s="228" t="s">
        <v>173</v>
      </c>
      <c r="B200" s="228"/>
      <c r="C200" s="228"/>
      <c r="D200" s="229" t="s">
        <v>422</v>
      </c>
      <c r="E200" s="229"/>
      <c r="F200" s="228" t="s">
        <v>423</v>
      </c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30">
        <v>400000</v>
      </c>
      <c r="AF200" s="230"/>
      <c r="AG200" s="230"/>
      <c r="AH200" s="230"/>
      <c r="AI200" s="230">
        <v>400000</v>
      </c>
      <c r="AJ200" s="230"/>
      <c r="AK200" s="230"/>
      <c r="AL200" s="230"/>
      <c r="AM200" s="230">
        <v>400000</v>
      </c>
      <c r="AN200" s="230"/>
      <c r="AO200" s="230"/>
      <c r="AP200" s="230"/>
      <c r="AQ200" s="230"/>
      <c r="AR200" s="230"/>
      <c r="AS200" s="230"/>
      <c r="AT200" s="231">
        <v>100</v>
      </c>
      <c r="AU200" s="231"/>
      <c r="AV200" s="231">
        <v>100</v>
      </c>
      <c r="AW200" s="231"/>
      <c r="AX200" s="231">
        <v>0</v>
      </c>
      <c r="AY200" s="231"/>
    </row>
    <row r="201" spans="1:51" x14ac:dyDescent="0.2">
      <c r="A201" s="228" t="s">
        <v>173</v>
      </c>
      <c r="B201" s="228"/>
      <c r="C201" s="228"/>
      <c r="D201" s="229" t="s">
        <v>424</v>
      </c>
      <c r="E201" s="229"/>
      <c r="F201" s="228" t="s">
        <v>425</v>
      </c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30">
        <v>0</v>
      </c>
      <c r="AF201" s="230"/>
      <c r="AG201" s="230"/>
      <c r="AH201" s="230"/>
      <c r="AI201" s="230">
        <v>252000</v>
      </c>
      <c r="AJ201" s="230"/>
      <c r="AK201" s="230"/>
      <c r="AL201" s="230"/>
      <c r="AM201" s="230">
        <v>275349</v>
      </c>
      <c r="AN201" s="230"/>
      <c r="AO201" s="230"/>
      <c r="AP201" s="230"/>
      <c r="AQ201" s="230"/>
      <c r="AR201" s="230"/>
      <c r="AS201" s="230"/>
      <c r="AT201" s="231">
        <v>0</v>
      </c>
      <c r="AU201" s="231"/>
      <c r="AV201" s="231">
        <v>109.26</v>
      </c>
      <c r="AW201" s="231"/>
      <c r="AX201" s="232">
        <v>-23349</v>
      </c>
      <c r="AY201" s="232"/>
    </row>
    <row r="202" spans="1:51" x14ac:dyDescent="0.2">
      <c r="A202" s="228" t="s">
        <v>173</v>
      </c>
      <c r="B202" s="228"/>
      <c r="C202" s="228"/>
      <c r="D202" s="229" t="s">
        <v>426</v>
      </c>
      <c r="E202" s="229"/>
      <c r="F202" s="228" t="s">
        <v>427</v>
      </c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30">
        <v>995000</v>
      </c>
      <c r="AF202" s="230"/>
      <c r="AG202" s="230"/>
      <c r="AH202" s="230"/>
      <c r="AI202" s="230">
        <v>995000</v>
      </c>
      <c r="AJ202" s="230"/>
      <c r="AK202" s="230"/>
      <c r="AL202" s="230"/>
      <c r="AM202" s="230">
        <v>994236</v>
      </c>
      <c r="AN202" s="230"/>
      <c r="AO202" s="230"/>
      <c r="AP202" s="230"/>
      <c r="AQ202" s="230"/>
      <c r="AR202" s="230"/>
      <c r="AS202" s="230"/>
      <c r="AT202" s="231">
        <v>99.92</v>
      </c>
      <c r="AU202" s="231"/>
      <c r="AV202" s="231">
        <v>99.92</v>
      </c>
      <c r="AW202" s="231"/>
      <c r="AX202" s="231">
        <v>764</v>
      </c>
      <c r="AY202" s="231"/>
    </row>
    <row r="203" spans="1:51" x14ac:dyDescent="0.2">
      <c r="A203" s="228" t="s">
        <v>173</v>
      </c>
      <c r="B203" s="228"/>
      <c r="C203" s="228"/>
      <c r="D203" s="229" t="s">
        <v>428</v>
      </c>
      <c r="E203" s="229"/>
      <c r="F203" s="228" t="s">
        <v>429</v>
      </c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30">
        <v>140500</v>
      </c>
      <c r="AF203" s="230"/>
      <c r="AG203" s="230"/>
      <c r="AH203" s="230"/>
      <c r="AI203" s="230">
        <v>140500</v>
      </c>
      <c r="AJ203" s="230"/>
      <c r="AK203" s="230"/>
      <c r="AL203" s="230"/>
      <c r="AM203" s="230">
        <v>132407</v>
      </c>
      <c r="AN203" s="230"/>
      <c r="AO203" s="230"/>
      <c r="AP203" s="230"/>
      <c r="AQ203" s="230"/>
      <c r="AR203" s="230"/>
      <c r="AS203" s="230"/>
      <c r="AT203" s="231">
        <v>94.23</v>
      </c>
      <c r="AU203" s="231"/>
      <c r="AV203" s="231">
        <v>94.23</v>
      </c>
      <c r="AW203" s="231"/>
      <c r="AX203" s="239">
        <v>8093</v>
      </c>
      <c r="AY203" s="239"/>
    </row>
    <row r="204" spans="1:51" x14ac:dyDescent="0.2">
      <c r="A204" s="228" t="s">
        <v>173</v>
      </c>
      <c r="B204" s="228"/>
      <c r="C204" s="228"/>
      <c r="D204" s="229" t="s">
        <v>430</v>
      </c>
      <c r="E204" s="229"/>
      <c r="F204" s="228" t="s">
        <v>431</v>
      </c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30">
        <v>0</v>
      </c>
      <c r="AF204" s="230"/>
      <c r="AG204" s="230"/>
      <c r="AH204" s="230"/>
      <c r="AI204" s="230">
        <v>41540</v>
      </c>
      <c r="AJ204" s="230"/>
      <c r="AK204" s="230"/>
      <c r="AL204" s="230"/>
      <c r="AM204" s="230">
        <v>41540</v>
      </c>
      <c r="AN204" s="230"/>
      <c r="AO204" s="230"/>
      <c r="AP204" s="230"/>
      <c r="AQ204" s="230"/>
      <c r="AR204" s="230"/>
      <c r="AS204" s="230"/>
      <c r="AT204" s="231">
        <v>0</v>
      </c>
      <c r="AU204" s="231"/>
      <c r="AV204" s="231">
        <v>100</v>
      </c>
      <c r="AW204" s="231"/>
      <c r="AX204" s="231">
        <v>0</v>
      </c>
      <c r="AY204" s="231"/>
    </row>
    <row r="205" spans="1:51" x14ac:dyDescent="0.2">
      <c r="A205" s="228" t="s">
        <v>173</v>
      </c>
      <c r="B205" s="228"/>
      <c r="C205" s="228"/>
      <c r="D205" s="229" t="s">
        <v>432</v>
      </c>
      <c r="E205" s="229"/>
      <c r="F205" s="228" t="s">
        <v>433</v>
      </c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30">
        <v>0</v>
      </c>
      <c r="AF205" s="230"/>
      <c r="AG205" s="230"/>
      <c r="AH205" s="230"/>
      <c r="AI205" s="230">
        <v>52000</v>
      </c>
      <c r="AJ205" s="230"/>
      <c r="AK205" s="230"/>
      <c r="AL205" s="230"/>
      <c r="AM205" s="230">
        <v>52000</v>
      </c>
      <c r="AN205" s="230"/>
      <c r="AO205" s="230"/>
      <c r="AP205" s="230"/>
      <c r="AQ205" s="230"/>
      <c r="AR205" s="230"/>
      <c r="AS205" s="230"/>
      <c r="AT205" s="231">
        <v>0</v>
      </c>
      <c r="AU205" s="231"/>
      <c r="AV205" s="231">
        <v>100</v>
      </c>
      <c r="AW205" s="231"/>
      <c r="AX205" s="231">
        <v>0</v>
      </c>
      <c r="AY205" s="231"/>
    </row>
    <row r="206" spans="1:51" x14ac:dyDescent="0.2">
      <c r="A206" s="228" t="s">
        <v>173</v>
      </c>
      <c r="B206" s="228"/>
      <c r="C206" s="228"/>
      <c r="D206" s="229" t="s">
        <v>434</v>
      </c>
      <c r="E206" s="229"/>
      <c r="F206" s="228" t="s">
        <v>435</v>
      </c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30">
        <v>0</v>
      </c>
      <c r="AF206" s="230"/>
      <c r="AG206" s="230"/>
      <c r="AH206" s="230"/>
      <c r="AI206" s="230">
        <v>400000</v>
      </c>
      <c r="AJ206" s="230"/>
      <c r="AK206" s="230"/>
      <c r="AL206" s="230"/>
      <c r="AM206" s="230">
        <v>400000</v>
      </c>
      <c r="AN206" s="230"/>
      <c r="AO206" s="230"/>
      <c r="AP206" s="230"/>
      <c r="AQ206" s="230"/>
      <c r="AR206" s="230"/>
      <c r="AS206" s="230"/>
      <c r="AT206" s="231">
        <v>0</v>
      </c>
      <c r="AU206" s="231"/>
      <c r="AV206" s="231">
        <v>100</v>
      </c>
      <c r="AW206" s="231"/>
      <c r="AX206" s="231">
        <v>0</v>
      </c>
      <c r="AY206" s="231"/>
    </row>
    <row r="207" spans="1:51" x14ac:dyDescent="0.2">
      <c r="A207" s="228" t="s">
        <v>173</v>
      </c>
      <c r="B207" s="228"/>
      <c r="C207" s="228"/>
      <c r="D207" s="229" t="s">
        <v>403</v>
      </c>
      <c r="E207" s="229"/>
      <c r="F207" s="228" t="s">
        <v>436</v>
      </c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30">
        <v>0</v>
      </c>
      <c r="AF207" s="230"/>
      <c r="AG207" s="230"/>
      <c r="AH207" s="230"/>
      <c r="AI207" s="230">
        <v>16000</v>
      </c>
      <c r="AJ207" s="230"/>
      <c r="AK207" s="230"/>
      <c r="AL207" s="230"/>
      <c r="AM207" s="230">
        <v>16000</v>
      </c>
      <c r="AN207" s="230"/>
      <c r="AO207" s="230"/>
      <c r="AP207" s="230"/>
      <c r="AQ207" s="230"/>
      <c r="AR207" s="230"/>
      <c r="AS207" s="230"/>
      <c r="AT207" s="231">
        <v>0</v>
      </c>
      <c r="AU207" s="231"/>
      <c r="AV207" s="231">
        <v>100</v>
      </c>
      <c r="AW207" s="231"/>
      <c r="AX207" s="231">
        <v>0</v>
      </c>
      <c r="AY207" s="231"/>
    </row>
    <row r="208" spans="1:51" x14ac:dyDescent="0.2">
      <c r="A208" s="183" t="s">
        <v>173</v>
      </c>
      <c r="B208" s="183"/>
      <c r="C208" s="183"/>
      <c r="D208" s="184" t="s">
        <v>174</v>
      </c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5">
        <v>9945000</v>
      </c>
      <c r="AF208" s="185"/>
      <c r="AG208" s="185"/>
      <c r="AH208" s="185"/>
      <c r="AI208" s="185">
        <v>11116540</v>
      </c>
      <c r="AJ208" s="185"/>
      <c r="AK208" s="185"/>
      <c r="AL208" s="185"/>
      <c r="AM208" s="185">
        <v>11087208</v>
      </c>
      <c r="AN208" s="185"/>
      <c r="AO208" s="185"/>
      <c r="AP208" s="185"/>
      <c r="AQ208" s="185"/>
      <c r="AR208" s="185"/>
      <c r="AS208" s="185"/>
      <c r="AT208" s="186">
        <v>111.48</v>
      </c>
      <c r="AU208" s="186"/>
      <c r="AV208" s="186">
        <v>99.73</v>
      </c>
      <c r="AW208" s="186"/>
      <c r="AX208" s="186">
        <v>29332</v>
      </c>
      <c r="AY208" s="186"/>
    </row>
    <row r="209" spans="1:51" ht="13.5" thickBot="1" x14ac:dyDescent="0.25">
      <c r="A209" s="188" t="s">
        <v>175</v>
      </c>
      <c r="B209" s="188"/>
      <c r="C209" s="188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90">
        <v>9945000</v>
      </c>
      <c r="AF209" s="190"/>
      <c r="AG209" s="190"/>
      <c r="AH209" s="190"/>
      <c r="AI209" s="190">
        <v>11116540</v>
      </c>
      <c r="AJ209" s="190"/>
      <c r="AK209" s="190"/>
      <c r="AL209" s="190"/>
      <c r="AM209" s="190">
        <v>11087208</v>
      </c>
      <c r="AN209" s="190"/>
      <c r="AO209" s="190"/>
      <c r="AP209" s="190"/>
      <c r="AQ209" s="190"/>
      <c r="AR209" s="190"/>
      <c r="AS209" s="190"/>
      <c r="AT209" s="191">
        <v>111.48</v>
      </c>
      <c r="AU209" s="191"/>
      <c r="AV209" s="191">
        <v>99.73</v>
      </c>
      <c r="AW209" s="191"/>
      <c r="AX209" s="191">
        <v>29332</v>
      </c>
      <c r="AY209" s="191"/>
    </row>
    <row r="210" spans="1:51" ht="13.5" thickBot="1" x14ac:dyDescent="0.25">
      <c r="A210" s="198" t="s">
        <v>176</v>
      </c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9">
        <v>17377000</v>
      </c>
      <c r="AF210" s="199"/>
      <c r="AG210" s="199"/>
      <c r="AH210" s="199"/>
      <c r="AI210" s="199">
        <v>18841540</v>
      </c>
      <c r="AJ210" s="199"/>
      <c r="AK210" s="199"/>
      <c r="AL210" s="199"/>
      <c r="AM210" s="199">
        <v>18372208.25</v>
      </c>
      <c r="AN210" s="199"/>
      <c r="AO210" s="199"/>
      <c r="AP210" s="199"/>
      <c r="AQ210" s="199"/>
      <c r="AR210" s="199"/>
      <c r="AS210" s="199"/>
      <c r="AT210" s="200">
        <v>105.72</v>
      </c>
      <c r="AU210" s="200"/>
      <c r="AV210" s="200">
        <v>97.5</v>
      </c>
      <c r="AW210" s="200"/>
      <c r="AX210" s="200">
        <v>469331.75</v>
      </c>
      <c r="AY210" s="200"/>
    </row>
    <row r="211" spans="1:51" ht="13.5" thickBot="1" x14ac:dyDescent="0.25">
      <c r="A211" s="198" t="s">
        <v>177</v>
      </c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9">
        <v>0</v>
      </c>
      <c r="AF211" s="199"/>
      <c r="AG211" s="199"/>
      <c r="AH211" s="199"/>
      <c r="AI211" s="199">
        <v>0</v>
      </c>
      <c r="AJ211" s="199"/>
      <c r="AK211" s="199"/>
      <c r="AL211" s="199"/>
      <c r="AM211" s="199">
        <v>416240.81</v>
      </c>
      <c r="AN211" s="199"/>
      <c r="AO211" s="199"/>
      <c r="AP211" s="199"/>
      <c r="AQ211" s="199"/>
      <c r="AR211" s="199"/>
      <c r="AS211" s="199"/>
      <c r="AT211" s="202"/>
      <c r="AU211" s="202"/>
      <c r="AV211" s="202"/>
      <c r="AW211" s="202"/>
      <c r="AX211" s="202"/>
      <c r="AY211" s="202"/>
    </row>
    <row r="212" spans="1:51" x14ac:dyDescent="0.2">
      <c r="A212" s="160" t="s">
        <v>178</v>
      </c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</row>
    <row r="213" spans="1:51" x14ac:dyDescent="0.2">
      <c r="A213" s="203" t="s">
        <v>179</v>
      </c>
      <c r="B213" s="204" t="s">
        <v>180</v>
      </c>
      <c r="C213" s="204"/>
      <c r="D213" s="204"/>
      <c r="E213" s="204"/>
      <c r="F213" s="205" t="s">
        <v>181</v>
      </c>
      <c r="G213" s="205" t="s">
        <v>182</v>
      </c>
      <c r="H213" s="204" t="s">
        <v>101</v>
      </c>
      <c r="I213" s="204"/>
      <c r="J213" s="204"/>
      <c r="K213" s="204" t="s">
        <v>183</v>
      </c>
      <c r="L213" s="204"/>
      <c r="M213" s="204" t="s">
        <v>184</v>
      </c>
      <c r="N213" s="204"/>
      <c r="O213" s="204"/>
      <c r="P213" s="204" t="s">
        <v>185</v>
      </c>
      <c r="Q213" s="204"/>
      <c r="R213" s="204" t="s">
        <v>186</v>
      </c>
      <c r="S213" s="204"/>
      <c r="T213" s="204"/>
      <c r="U213" s="204" t="s">
        <v>187</v>
      </c>
      <c r="V213" s="204"/>
      <c r="W213" s="204"/>
      <c r="X213" s="204"/>
      <c r="Y213" s="204"/>
      <c r="Z213" s="204" t="s">
        <v>188</v>
      </c>
      <c r="AA213" s="204"/>
      <c r="AB213" s="204"/>
      <c r="AC213" s="204"/>
      <c r="AD213" s="204" t="s">
        <v>189</v>
      </c>
      <c r="AE213" s="204"/>
      <c r="AF213" s="204"/>
      <c r="AG213" s="204" t="s">
        <v>190</v>
      </c>
      <c r="AH213" s="204"/>
      <c r="AI213" s="204"/>
      <c r="AJ213" s="204"/>
      <c r="AK213" s="204" t="s">
        <v>191</v>
      </c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</row>
    <row r="214" spans="1:51" x14ac:dyDescent="0.2">
      <c r="A214" s="206" t="s">
        <v>192</v>
      </c>
      <c r="B214" s="207" t="s">
        <v>193</v>
      </c>
      <c r="C214" s="207"/>
      <c r="D214" s="207"/>
      <c r="E214" s="207"/>
      <c r="F214" s="208" t="s">
        <v>194</v>
      </c>
      <c r="G214" s="208" t="s">
        <v>194</v>
      </c>
      <c r="H214" s="207" t="s">
        <v>195</v>
      </c>
      <c r="I214" s="207"/>
      <c r="J214" s="207"/>
      <c r="K214" s="207" t="s">
        <v>196</v>
      </c>
      <c r="L214" s="207"/>
      <c r="M214" s="207" t="s">
        <v>196</v>
      </c>
      <c r="N214" s="207"/>
      <c r="O214" s="207"/>
      <c r="P214" s="207" t="s">
        <v>196</v>
      </c>
      <c r="Q214" s="207"/>
      <c r="R214" s="207" t="s">
        <v>195</v>
      </c>
      <c r="S214" s="207"/>
      <c r="T214" s="207"/>
      <c r="U214" s="207" t="s">
        <v>193</v>
      </c>
      <c r="V214" s="207"/>
      <c r="W214" s="207"/>
      <c r="X214" s="207"/>
      <c r="Y214" s="207"/>
      <c r="Z214" s="207" t="s">
        <v>197</v>
      </c>
      <c r="AA214" s="207"/>
      <c r="AB214" s="207"/>
      <c r="AC214" s="207"/>
      <c r="AD214" s="207" t="s">
        <v>198</v>
      </c>
      <c r="AE214" s="207"/>
      <c r="AF214" s="207"/>
      <c r="AG214" s="207" t="s">
        <v>199</v>
      </c>
      <c r="AH214" s="207"/>
      <c r="AI214" s="207"/>
      <c r="AJ214" s="207"/>
      <c r="AK214" s="207" t="s">
        <v>199</v>
      </c>
      <c r="AL214" s="207"/>
      <c r="AM214" s="207"/>
      <c r="AN214" s="207"/>
      <c r="AO214" s="207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</row>
    <row r="215" spans="1:51" ht="13.5" thickBot="1" x14ac:dyDescent="0.25">
      <c r="A215" s="209" t="s">
        <v>200</v>
      </c>
      <c r="B215" s="210" t="s">
        <v>201</v>
      </c>
      <c r="C215" s="210"/>
      <c r="D215" s="210"/>
      <c r="E215" s="210"/>
      <c r="F215" s="211" t="s">
        <v>202</v>
      </c>
      <c r="G215" s="211" t="s">
        <v>202</v>
      </c>
      <c r="H215" s="210" t="s">
        <v>203</v>
      </c>
      <c r="I215" s="210"/>
      <c r="J215" s="210"/>
      <c r="K215" s="210" t="s">
        <v>204</v>
      </c>
      <c r="L215" s="210"/>
      <c r="M215" s="210" t="s">
        <v>204</v>
      </c>
      <c r="N215" s="210"/>
      <c r="O215" s="210"/>
      <c r="P215" s="210" t="s">
        <v>204</v>
      </c>
      <c r="Q215" s="210"/>
      <c r="R215" s="210" t="s">
        <v>203</v>
      </c>
      <c r="S215" s="210"/>
      <c r="T215" s="210"/>
      <c r="U215" s="210" t="s">
        <v>201</v>
      </c>
      <c r="V215" s="210"/>
      <c r="W215" s="210"/>
      <c r="X215" s="210"/>
      <c r="Y215" s="210"/>
      <c r="Z215" s="210" t="s">
        <v>205</v>
      </c>
      <c r="AA215" s="210"/>
      <c r="AB215" s="210"/>
      <c r="AC215" s="210"/>
      <c r="AD215" s="210" t="s">
        <v>206</v>
      </c>
      <c r="AE215" s="210"/>
      <c r="AF215" s="210"/>
      <c r="AG215" s="210" t="s">
        <v>207</v>
      </c>
      <c r="AH215" s="210"/>
      <c r="AI215" s="210"/>
      <c r="AJ215" s="210"/>
      <c r="AK215" s="210" t="s">
        <v>207</v>
      </c>
      <c r="AL215" s="210"/>
      <c r="AM215" s="210"/>
      <c r="AN215" s="210"/>
      <c r="AO215" s="210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</row>
    <row r="216" spans="1:51" ht="13.5" thickBot="1" x14ac:dyDescent="0.25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</row>
    <row r="217" spans="1:51" x14ac:dyDescent="0.2">
      <c r="A217" s="212" t="s">
        <v>208</v>
      </c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 t="s">
        <v>209</v>
      </c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 t="s">
        <v>210</v>
      </c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</row>
    <row r="218" spans="1:51" x14ac:dyDescent="0.2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4" t="s">
        <v>211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</row>
    <row r="219" spans="1:51" x14ac:dyDescent="0.2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</row>
    <row r="220" spans="1:51" x14ac:dyDescent="0.2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5" t="s">
        <v>212</v>
      </c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</row>
    <row r="221" spans="1:51" x14ac:dyDescent="0.2">
      <c r="A221" s="215" t="s">
        <v>213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5" t="s">
        <v>214</v>
      </c>
      <c r="AC221" s="215"/>
      <c r="AD221" s="215"/>
      <c r="AE221" s="215"/>
      <c r="AF221" s="215"/>
      <c r="AG221" s="214" t="s">
        <v>215</v>
      </c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6" t="s">
        <v>216</v>
      </c>
      <c r="AT221" s="216"/>
      <c r="AU221" s="217" t="s">
        <v>217</v>
      </c>
      <c r="AV221" s="217"/>
      <c r="AW221" s="217"/>
      <c r="AX221" s="217"/>
      <c r="AY221" s="217"/>
    </row>
    <row r="222" spans="1:51" x14ac:dyDescent="0.2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7"/>
    </row>
    <row r="223" spans="1:51" x14ac:dyDescent="0.2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</row>
    <row r="224" spans="1:51" x14ac:dyDescent="0.2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5" t="s">
        <v>218</v>
      </c>
      <c r="AC224" s="215"/>
      <c r="AD224" s="215"/>
      <c r="AE224" s="215"/>
      <c r="AF224" s="215"/>
      <c r="AG224" s="214" t="s">
        <v>219</v>
      </c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6" t="s">
        <v>216</v>
      </c>
      <c r="AT224" s="216"/>
      <c r="AU224" s="217" t="s">
        <v>217</v>
      </c>
      <c r="AV224" s="217"/>
      <c r="AW224" s="217"/>
      <c r="AX224" s="217"/>
      <c r="AY224" s="217"/>
    </row>
    <row r="225" spans="1:51" x14ac:dyDescent="0.2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  <c r="AR225" s="177"/>
      <c r="AS225" s="177"/>
      <c r="AT225" s="177"/>
      <c r="AU225" s="177"/>
      <c r="AV225" s="177"/>
      <c r="AW225" s="177"/>
      <c r="AX225" s="177"/>
      <c r="AY225" s="177"/>
    </row>
    <row r="226" spans="1:51" ht="13.5" thickBot="1" x14ac:dyDescent="0.25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</row>
  </sheetData>
  <mergeCells count="1784">
    <mergeCell ref="A225:AY225"/>
    <mergeCell ref="A226:AY226"/>
    <mergeCell ref="A222:AY222"/>
    <mergeCell ref="A223:AY223"/>
    <mergeCell ref="A224:P224"/>
    <mergeCell ref="Q224:AA224"/>
    <mergeCell ref="AB224:AF224"/>
    <mergeCell ref="AG224:AR224"/>
    <mergeCell ref="AS224:AT224"/>
    <mergeCell ref="AU224:AY224"/>
    <mergeCell ref="A219:AY219"/>
    <mergeCell ref="A220:P220"/>
    <mergeCell ref="Q220:AA220"/>
    <mergeCell ref="AB220:AY220"/>
    <mergeCell ref="A221:P221"/>
    <mergeCell ref="Q221:AA221"/>
    <mergeCell ref="AB221:AF221"/>
    <mergeCell ref="AG221:AR221"/>
    <mergeCell ref="AS221:AT221"/>
    <mergeCell ref="AU221:AY221"/>
    <mergeCell ref="A216:AY216"/>
    <mergeCell ref="A217:P217"/>
    <mergeCell ref="Q217:AA217"/>
    <mergeCell ref="AB217:AY217"/>
    <mergeCell ref="A218:AF218"/>
    <mergeCell ref="AG218:AY218"/>
    <mergeCell ref="U215:Y215"/>
    <mergeCell ref="Z215:AC215"/>
    <mergeCell ref="AD215:AF215"/>
    <mergeCell ref="AG215:AJ215"/>
    <mergeCell ref="AK215:AO215"/>
    <mergeCell ref="AP215:AY215"/>
    <mergeCell ref="B215:E215"/>
    <mergeCell ref="H215:J215"/>
    <mergeCell ref="K215:L215"/>
    <mergeCell ref="M215:O215"/>
    <mergeCell ref="P215:Q215"/>
    <mergeCell ref="R215:T215"/>
    <mergeCell ref="U214:Y214"/>
    <mergeCell ref="Z214:AC214"/>
    <mergeCell ref="AD214:AF214"/>
    <mergeCell ref="AG214:AJ214"/>
    <mergeCell ref="AK214:AO214"/>
    <mergeCell ref="AP214:AY214"/>
    <mergeCell ref="AD213:AF213"/>
    <mergeCell ref="AG213:AJ213"/>
    <mergeCell ref="AK213:AO213"/>
    <mergeCell ref="AP213:AY213"/>
    <mergeCell ref="B214:E214"/>
    <mergeCell ref="H214:J214"/>
    <mergeCell ref="K214:L214"/>
    <mergeCell ref="M214:O214"/>
    <mergeCell ref="P214:Q214"/>
    <mergeCell ref="R214:T214"/>
    <mergeCell ref="AX211:AY211"/>
    <mergeCell ref="A212:AY212"/>
    <mergeCell ref="B213:E213"/>
    <mergeCell ref="H213:J213"/>
    <mergeCell ref="K213:L213"/>
    <mergeCell ref="M213:O213"/>
    <mergeCell ref="P213:Q213"/>
    <mergeCell ref="R213:T213"/>
    <mergeCell ref="U213:Y213"/>
    <mergeCell ref="Z213:AC213"/>
    <mergeCell ref="A211:AD211"/>
    <mergeCell ref="AE211:AH211"/>
    <mergeCell ref="AI211:AL211"/>
    <mergeCell ref="AM211:AS211"/>
    <mergeCell ref="AT211:AU211"/>
    <mergeCell ref="AV211:AW211"/>
    <mergeCell ref="AV209:AW209"/>
    <mergeCell ref="AX209:AY209"/>
    <mergeCell ref="A210:AD210"/>
    <mergeCell ref="AE210:AH210"/>
    <mergeCell ref="AI210:AL210"/>
    <mergeCell ref="AM210:AS210"/>
    <mergeCell ref="AT210:AU210"/>
    <mergeCell ref="AV210:AW210"/>
    <mergeCell ref="AX210:AY210"/>
    <mergeCell ref="A209:C209"/>
    <mergeCell ref="D209:AD209"/>
    <mergeCell ref="AE209:AH209"/>
    <mergeCell ref="AI209:AL209"/>
    <mergeCell ref="AM209:AS209"/>
    <mergeCell ref="AT209:AU209"/>
    <mergeCell ref="AV207:AW207"/>
    <mergeCell ref="AX207:AY207"/>
    <mergeCell ref="A208:C208"/>
    <mergeCell ref="D208:AD208"/>
    <mergeCell ref="AE208:AH208"/>
    <mergeCell ref="AI208:AL208"/>
    <mergeCell ref="AM208:AS208"/>
    <mergeCell ref="AT208:AU208"/>
    <mergeCell ref="AV208:AW208"/>
    <mergeCell ref="AX208:AY208"/>
    <mergeCell ref="AT206:AU206"/>
    <mergeCell ref="AV206:AW206"/>
    <mergeCell ref="AX206:AY206"/>
    <mergeCell ref="A207:C207"/>
    <mergeCell ref="D207:E207"/>
    <mergeCell ref="F207:AD207"/>
    <mergeCell ref="AE207:AH207"/>
    <mergeCell ref="AI207:AL207"/>
    <mergeCell ref="AM207:AS207"/>
    <mergeCell ref="AT207:AU207"/>
    <mergeCell ref="A206:C206"/>
    <mergeCell ref="D206:E206"/>
    <mergeCell ref="F206:AD206"/>
    <mergeCell ref="AE206:AH206"/>
    <mergeCell ref="AI206:AL206"/>
    <mergeCell ref="AM206:AS206"/>
    <mergeCell ref="AX204:AY204"/>
    <mergeCell ref="A205:C205"/>
    <mergeCell ref="D205:E205"/>
    <mergeCell ref="F205:AD205"/>
    <mergeCell ref="AE205:AH205"/>
    <mergeCell ref="AI205:AL205"/>
    <mergeCell ref="AM205:AS205"/>
    <mergeCell ref="AT205:AU205"/>
    <mergeCell ref="AV205:AW205"/>
    <mergeCell ref="AX205:AY205"/>
    <mergeCell ref="AV203:AW203"/>
    <mergeCell ref="AX203:AY203"/>
    <mergeCell ref="A204:C204"/>
    <mergeCell ref="D204:E204"/>
    <mergeCell ref="F204:AD204"/>
    <mergeCell ref="AE204:AH204"/>
    <mergeCell ref="AI204:AL204"/>
    <mergeCell ref="AM204:AS204"/>
    <mergeCell ref="AT204:AU204"/>
    <mergeCell ref="AV204:AW204"/>
    <mergeCell ref="AT202:AU202"/>
    <mergeCell ref="AV202:AW202"/>
    <mergeCell ref="AX202:AY202"/>
    <mergeCell ref="A203:C203"/>
    <mergeCell ref="D203:E203"/>
    <mergeCell ref="F203:AD203"/>
    <mergeCell ref="AE203:AH203"/>
    <mergeCell ref="AI203:AL203"/>
    <mergeCell ref="AM203:AS203"/>
    <mergeCell ref="AT203:AU203"/>
    <mergeCell ref="A202:C202"/>
    <mergeCell ref="D202:E202"/>
    <mergeCell ref="F202:AD202"/>
    <mergeCell ref="AE202:AH202"/>
    <mergeCell ref="AI202:AL202"/>
    <mergeCell ref="AM202:AS202"/>
    <mergeCell ref="AX200:AY200"/>
    <mergeCell ref="A201:C201"/>
    <mergeCell ref="D201:E201"/>
    <mergeCell ref="F201:AD201"/>
    <mergeCell ref="AE201:AH201"/>
    <mergeCell ref="AI201:AL201"/>
    <mergeCell ref="AM201:AS201"/>
    <mergeCell ref="AT201:AU201"/>
    <mergeCell ref="AV201:AW201"/>
    <mergeCell ref="AX201:AY201"/>
    <mergeCell ref="AV199:AW199"/>
    <mergeCell ref="AX199:AY199"/>
    <mergeCell ref="A200:C200"/>
    <mergeCell ref="D200:E200"/>
    <mergeCell ref="F200:AD200"/>
    <mergeCell ref="AE200:AH200"/>
    <mergeCell ref="AI200:AL200"/>
    <mergeCell ref="AM200:AS200"/>
    <mergeCell ref="AT200:AU200"/>
    <mergeCell ref="AV200:AW200"/>
    <mergeCell ref="AT198:AU198"/>
    <mergeCell ref="AV198:AW198"/>
    <mergeCell ref="AX198:AY198"/>
    <mergeCell ref="A199:C199"/>
    <mergeCell ref="D199:E199"/>
    <mergeCell ref="F199:AD199"/>
    <mergeCell ref="AE199:AH199"/>
    <mergeCell ref="AI199:AL199"/>
    <mergeCell ref="AM199:AS199"/>
    <mergeCell ref="AT199:AU199"/>
    <mergeCell ref="A198:C198"/>
    <mergeCell ref="D198:E198"/>
    <mergeCell ref="F198:AD198"/>
    <mergeCell ref="AE198:AH198"/>
    <mergeCell ref="AI198:AL198"/>
    <mergeCell ref="AM198:AS198"/>
    <mergeCell ref="AX196:AY196"/>
    <mergeCell ref="A197:C197"/>
    <mergeCell ref="D197:E197"/>
    <mergeCell ref="F197:AD197"/>
    <mergeCell ref="AE197:AH197"/>
    <mergeCell ref="AI197:AL197"/>
    <mergeCell ref="AM197:AS197"/>
    <mergeCell ref="AT197:AU197"/>
    <mergeCell ref="AV197:AW197"/>
    <mergeCell ref="AX197:AY197"/>
    <mergeCell ref="AV195:AW195"/>
    <mergeCell ref="AX195:AY195"/>
    <mergeCell ref="A196:C196"/>
    <mergeCell ref="D196:E196"/>
    <mergeCell ref="F196:AD196"/>
    <mergeCell ref="AE196:AH196"/>
    <mergeCell ref="AI196:AL196"/>
    <mergeCell ref="AM196:AS196"/>
    <mergeCell ref="AT196:AU196"/>
    <mergeCell ref="AV196:AW196"/>
    <mergeCell ref="AT194:AU194"/>
    <mergeCell ref="AV194:AW194"/>
    <mergeCell ref="AX194:AY194"/>
    <mergeCell ref="A195:C195"/>
    <mergeCell ref="D195:E195"/>
    <mergeCell ref="F195:AD195"/>
    <mergeCell ref="AE195:AH195"/>
    <mergeCell ref="AI195:AL195"/>
    <mergeCell ref="AM195:AS195"/>
    <mergeCell ref="AT195:AU195"/>
    <mergeCell ref="A194:C194"/>
    <mergeCell ref="D194:E194"/>
    <mergeCell ref="F194:AD194"/>
    <mergeCell ref="AE194:AH194"/>
    <mergeCell ref="AI194:AL194"/>
    <mergeCell ref="AM194:AS194"/>
    <mergeCell ref="AX192:AY192"/>
    <mergeCell ref="A193:C193"/>
    <mergeCell ref="D193:E193"/>
    <mergeCell ref="F193:AD193"/>
    <mergeCell ref="AE193:AH193"/>
    <mergeCell ref="AI193:AL193"/>
    <mergeCell ref="AM193:AS193"/>
    <mergeCell ref="AT193:AU193"/>
    <mergeCell ref="AV193:AW193"/>
    <mergeCell ref="AX193:AY193"/>
    <mergeCell ref="AV191:AW191"/>
    <mergeCell ref="AX191:AY191"/>
    <mergeCell ref="A192:C192"/>
    <mergeCell ref="D192:E192"/>
    <mergeCell ref="F192:AD192"/>
    <mergeCell ref="AE192:AH192"/>
    <mergeCell ref="AI192:AL192"/>
    <mergeCell ref="AM192:AS192"/>
    <mergeCell ref="AT192:AU192"/>
    <mergeCell ref="AV192:AW192"/>
    <mergeCell ref="A191:C191"/>
    <mergeCell ref="D191:AD191"/>
    <mergeCell ref="AE191:AH191"/>
    <mergeCell ref="AI191:AL191"/>
    <mergeCell ref="AM191:AS191"/>
    <mergeCell ref="AT191:AU191"/>
    <mergeCell ref="AX189:AY189"/>
    <mergeCell ref="A190:C190"/>
    <mergeCell ref="D190:AD190"/>
    <mergeCell ref="AE190:AH190"/>
    <mergeCell ref="AI190:AL190"/>
    <mergeCell ref="AM190:AS190"/>
    <mergeCell ref="AT190:AU190"/>
    <mergeCell ref="AV190:AW190"/>
    <mergeCell ref="AX190:AY190"/>
    <mergeCell ref="AV188:AW188"/>
    <mergeCell ref="AX188:AY188"/>
    <mergeCell ref="A189:C189"/>
    <mergeCell ref="D189:E189"/>
    <mergeCell ref="F189:AD189"/>
    <mergeCell ref="AE189:AH189"/>
    <mergeCell ref="AI189:AL189"/>
    <mergeCell ref="AM189:AS189"/>
    <mergeCell ref="AT189:AU189"/>
    <mergeCell ref="AV189:AW189"/>
    <mergeCell ref="A188:C188"/>
    <mergeCell ref="D188:AD188"/>
    <mergeCell ref="AE188:AH188"/>
    <mergeCell ref="AI188:AL188"/>
    <mergeCell ref="AM188:AS188"/>
    <mergeCell ref="AT188:AU188"/>
    <mergeCell ref="AX186:AY186"/>
    <mergeCell ref="A187:C187"/>
    <mergeCell ref="D187:AD187"/>
    <mergeCell ref="AE187:AH187"/>
    <mergeCell ref="AI187:AL187"/>
    <mergeCell ref="AM187:AS187"/>
    <mergeCell ref="AT187:AU187"/>
    <mergeCell ref="AV187:AW187"/>
    <mergeCell ref="AX187:AY187"/>
    <mergeCell ref="AV185:AW185"/>
    <mergeCell ref="AX185:AY185"/>
    <mergeCell ref="A186:C186"/>
    <mergeCell ref="D186:E186"/>
    <mergeCell ref="F186:AD186"/>
    <mergeCell ref="AE186:AH186"/>
    <mergeCell ref="AI186:AL186"/>
    <mergeCell ref="AM186:AS186"/>
    <mergeCell ref="AT186:AU186"/>
    <mergeCell ref="AV186:AW186"/>
    <mergeCell ref="AT184:AU184"/>
    <mergeCell ref="AV184:AW184"/>
    <mergeCell ref="AX184:AY184"/>
    <mergeCell ref="A185:C185"/>
    <mergeCell ref="D185:E185"/>
    <mergeCell ref="F185:AD185"/>
    <mergeCell ref="AE185:AH185"/>
    <mergeCell ref="AI185:AL185"/>
    <mergeCell ref="AM185:AS185"/>
    <mergeCell ref="AT185:AU185"/>
    <mergeCell ref="A184:C184"/>
    <mergeCell ref="D184:E184"/>
    <mergeCell ref="F184:AD184"/>
    <mergeCell ref="AE184:AH184"/>
    <mergeCell ref="AI184:AL184"/>
    <mergeCell ref="AM184:AS184"/>
    <mergeCell ref="AX182:AY182"/>
    <mergeCell ref="A183:C183"/>
    <mergeCell ref="D183:AD183"/>
    <mergeCell ref="AE183:AH183"/>
    <mergeCell ref="AI183:AL183"/>
    <mergeCell ref="AM183:AS183"/>
    <mergeCell ref="AT183:AU183"/>
    <mergeCell ref="AV183:AW183"/>
    <mergeCell ref="AX183:AY183"/>
    <mergeCell ref="AV181:AW181"/>
    <mergeCell ref="AX181:AY181"/>
    <mergeCell ref="A182:C182"/>
    <mergeCell ref="D182:E182"/>
    <mergeCell ref="F182:AD182"/>
    <mergeCell ref="AE182:AH182"/>
    <mergeCell ref="AI182:AL182"/>
    <mergeCell ref="AM182:AS182"/>
    <mergeCell ref="AT182:AU182"/>
    <mergeCell ref="AV182:AW182"/>
    <mergeCell ref="AT180:AU180"/>
    <mergeCell ref="AV180:AW180"/>
    <mergeCell ref="AX180:AY180"/>
    <mergeCell ref="A181:C181"/>
    <mergeCell ref="D181:E181"/>
    <mergeCell ref="F181:AD181"/>
    <mergeCell ref="AE181:AH181"/>
    <mergeCell ref="AI181:AL181"/>
    <mergeCell ref="AM181:AS181"/>
    <mergeCell ref="AT181:AU181"/>
    <mergeCell ref="A180:C180"/>
    <mergeCell ref="D180:E180"/>
    <mergeCell ref="F180:AD180"/>
    <mergeCell ref="AE180:AH180"/>
    <mergeCell ref="AI180:AL180"/>
    <mergeCell ref="AM180:AS180"/>
    <mergeCell ref="AX178:AY178"/>
    <mergeCell ref="A179:C179"/>
    <mergeCell ref="D179:E179"/>
    <mergeCell ref="F179:AD179"/>
    <mergeCell ref="AE179:AH179"/>
    <mergeCell ref="AI179:AL179"/>
    <mergeCell ref="AM179:AS179"/>
    <mergeCell ref="AT179:AU179"/>
    <mergeCell ref="AV179:AW179"/>
    <mergeCell ref="AX179:AY179"/>
    <mergeCell ref="AT177:AU177"/>
    <mergeCell ref="AV177:AW177"/>
    <mergeCell ref="AX177:AY177"/>
    <mergeCell ref="A178:C178"/>
    <mergeCell ref="D178:AD178"/>
    <mergeCell ref="AE178:AH178"/>
    <mergeCell ref="AI178:AL178"/>
    <mergeCell ref="AM178:AS178"/>
    <mergeCell ref="AT178:AU178"/>
    <mergeCell ref="AV178:AW178"/>
    <mergeCell ref="A177:C177"/>
    <mergeCell ref="D177:E177"/>
    <mergeCell ref="F177:AD177"/>
    <mergeCell ref="AE177:AH177"/>
    <mergeCell ref="AI177:AL177"/>
    <mergeCell ref="AM177:AS177"/>
    <mergeCell ref="AX175:AY175"/>
    <mergeCell ref="A176:C176"/>
    <mergeCell ref="D176:AD176"/>
    <mergeCell ref="AE176:AH176"/>
    <mergeCell ref="AI176:AL176"/>
    <mergeCell ref="AM176:AS176"/>
    <mergeCell ref="AT176:AU176"/>
    <mergeCell ref="AV176:AW176"/>
    <mergeCell ref="AX176:AY176"/>
    <mergeCell ref="AT174:AU174"/>
    <mergeCell ref="AV174:AW174"/>
    <mergeCell ref="AX174:AY174"/>
    <mergeCell ref="A175:C175"/>
    <mergeCell ref="D175:AD175"/>
    <mergeCell ref="AE175:AH175"/>
    <mergeCell ref="AI175:AL175"/>
    <mergeCell ref="AM175:AS175"/>
    <mergeCell ref="AT175:AU175"/>
    <mergeCell ref="AV175:AW175"/>
    <mergeCell ref="A174:C174"/>
    <mergeCell ref="D174:E174"/>
    <mergeCell ref="F174:AD174"/>
    <mergeCell ref="AE174:AH174"/>
    <mergeCell ref="AI174:AL174"/>
    <mergeCell ref="AM174:AS174"/>
    <mergeCell ref="AV172:AW172"/>
    <mergeCell ref="AX172:AY172"/>
    <mergeCell ref="A173:C173"/>
    <mergeCell ref="D173:AD173"/>
    <mergeCell ref="AE173:AH173"/>
    <mergeCell ref="AI173:AL173"/>
    <mergeCell ref="AM173:AS173"/>
    <mergeCell ref="AT173:AU173"/>
    <mergeCell ref="AV173:AW173"/>
    <mergeCell ref="AX173:AY173"/>
    <mergeCell ref="AT171:AU171"/>
    <mergeCell ref="AV171:AW171"/>
    <mergeCell ref="AX171:AY171"/>
    <mergeCell ref="A172:C172"/>
    <mergeCell ref="D172:E172"/>
    <mergeCell ref="F172:AD172"/>
    <mergeCell ref="AE172:AH172"/>
    <mergeCell ref="AI172:AL172"/>
    <mergeCell ref="AM172:AS172"/>
    <mergeCell ref="AT172:AU172"/>
    <mergeCell ref="A171:C171"/>
    <mergeCell ref="D171:E171"/>
    <mergeCell ref="F171:AD171"/>
    <mergeCell ref="AE171:AH171"/>
    <mergeCell ref="AI171:AL171"/>
    <mergeCell ref="AM171:AS171"/>
    <mergeCell ref="AX169:AY169"/>
    <mergeCell ref="A170:C170"/>
    <mergeCell ref="D170:E170"/>
    <mergeCell ref="F170:AD170"/>
    <mergeCell ref="AE170:AH170"/>
    <mergeCell ref="AI170:AL170"/>
    <mergeCell ref="AM170:AS170"/>
    <mergeCell ref="AT170:AU170"/>
    <mergeCell ref="AV170:AW170"/>
    <mergeCell ref="AX170:AY170"/>
    <mergeCell ref="AV168:AW168"/>
    <mergeCell ref="AX168:AY168"/>
    <mergeCell ref="A169:C169"/>
    <mergeCell ref="D169:E169"/>
    <mergeCell ref="F169:AD169"/>
    <mergeCell ref="AE169:AH169"/>
    <mergeCell ref="AI169:AL169"/>
    <mergeCell ref="AM169:AS169"/>
    <mergeCell ref="AT169:AU169"/>
    <mergeCell ref="AV169:AW169"/>
    <mergeCell ref="AT167:AU167"/>
    <mergeCell ref="AV167:AW167"/>
    <mergeCell ref="AX167:AY167"/>
    <mergeCell ref="A168:C168"/>
    <mergeCell ref="D168:E168"/>
    <mergeCell ref="F168:AD168"/>
    <mergeCell ref="AE168:AH168"/>
    <mergeCell ref="AI168:AL168"/>
    <mergeCell ref="AM168:AS168"/>
    <mergeCell ref="AT168:AU168"/>
    <mergeCell ref="A167:C167"/>
    <mergeCell ref="D167:E167"/>
    <mergeCell ref="F167:AD167"/>
    <mergeCell ref="AE167:AH167"/>
    <mergeCell ref="AI167:AL167"/>
    <mergeCell ref="AM167:AS167"/>
    <mergeCell ref="AX165:AY165"/>
    <mergeCell ref="A166:C166"/>
    <mergeCell ref="D166:E166"/>
    <mergeCell ref="F166:AD166"/>
    <mergeCell ref="AE166:AH166"/>
    <mergeCell ref="AI166:AL166"/>
    <mergeCell ref="AM166:AS166"/>
    <mergeCell ref="AT166:AU166"/>
    <mergeCell ref="AV166:AW166"/>
    <mergeCell ref="AX166:AY166"/>
    <mergeCell ref="AV164:AW164"/>
    <mergeCell ref="AX164:AY164"/>
    <mergeCell ref="A165:C165"/>
    <mergeCell ref="D165:E165"/>
    <mergeCell ref="F165:AD165"/>
    <mergeCell ref="AE165:AH165"/>
    <mergeCell ref="AI165:AL165"/>
    <mergeCell ref="AM165:AS165"/>
    <mergeCell ref="AT165:AU165"/>
    <mergeCell ref="AV165:AW165"/>
    <mergeCell ref="AT163:AU163"/>
    <mergeCell ref="AV163:AW163"/>
    <mergeCell ref="AX163:AY163"/>
    <mergeCell ref="A164:C164"/>
    <mergeCell ref="D164:E164"/>
    <mergeCell ref="F164:AD164"/>
    <mergeCell ref="AE164:AH164"/>
    <mergeCell ref="AI164:AL164"/>
    <mergeCell ref="AM164:AS164"/>
    <mergeCell ref="AT164:AU164"/>
    <mergeCell ref="A163:C163"/>
    <mergeCell ref="D163:E163"/>
    <mergeCell ref="F163:AD163"/>
    <mergeCell ref="AE163:AH163"/>
    <mergeCell ref="AI163:AL163"/>
    <mergeCell ref="AM163:AS163"/>
    <mergeCell ref="AX161:AY161"/>
    <mergeCell ref="A162:C162"/>
    <mergeCell ref="D162:E162"/>
    <mergeCell ref="F162:AD162"/>
    <mergeCell ref="AE162:AH162"/>
    <mergeCell ref="AI162:AL162"/>
    <mergeCell ref="AM162:AS162"/>
    <mergeCell ref="AT162:AU162"/>
    <mergeCell ref="AV162:AW162"/>
    <mergeCell ref="AX162:AY162"/>
    <mergeCell ref="AV160:AW160"/>
    <mergeCell ref="AX160:AY160"/>
    <mergeCell ref="A161:C161"/>
    <mergeCell ref="D161:E161"/>
    <mergeCell ref="F161:AD161"/>
    <mergeCell ref="AE161:AH161"/>
    <mergeCell ref="AI161:AL161"/>
    <mergeCell ref="AM161:AS161"/>
    <mergeCell ref="AT161:AU161"/>
    <mergeCell ref="AV161:AW161"/>
    <mergeCell ref="AT159:AU159"/>
    <mergeCell ref="AV159:AW159"/>
    <mergeCell ref="AX159:AY159"/>
    <mergeCell ref="A160:C160"/>
    <mergeCell ref="D160:E160"/>
    <mergeCell ref="F160:AD160"/>
    <mergeCell ref="AE160:AH160"/>
    <mergeCell ref="AI160:AL160"/>
    <mergeCell ref="AM160:AS160"/>
    <mergeCell ref="AT160:AU160"/>
    <mergeCell ref="A159:C159"/>
    <mergeCell ref="D159:E159"/>
    <mergeCell ref="F159:AD159"/>
    <mergeCell ref="AE159:AH159"/>
    <mergeCell ref="AI159:AL159"/>
    <mergeCell ref="AM159:AS159"/>
    <mergeCell ref="AX157:AY157"/>
    <mergeCell ref="A158:C158"/>
    <mergeCell ref="D158:E158"/>
    <mergeCell ref="F158:AD158"/>
    <mergeCell ref="AE158:AH158"/>
    <mergeCell ref="AI158:AL158"/>
    <mergeCell ref="AM158:AS158"/>
    <mergeCell ref="AT158:AU158"/>
    <mergeCell ref="AV158:AW158"/>
    <mergeCell ref="AX158:AY158"/>
    <mergeCell ref="AV156:AW156"/>
    <mergeCell ref="AX156:AY156"/>
    <mergeCell ref="A157:C157"/>
    <mergeCell ref="D157:E157"/>
    <mergeCell ref="F157:AD157"/>
    <mergeCell ref="AE157:AH157"/>
    <mergeCell ref="AI157:AL157"/>
    <mergeCell ref="AM157:AS157"/>
    <mergeCell ref="AT157:AU157"/>
    <mergeCell ref="AV157:AW157"/>
    <mergeCell ref="AT155:AU155"/>
    <mergeCell ref="AV155:AW155"/>
    <mergeCell ref="AX155:AY155"/>
    <mergeCell ref="A156:C156"/>
    <mergeCell ref="D156:E156"/>
    <mergeCell ref="F156:AD156"/>
    <mergeCell ref="AE156:AH156"/>
    <mergeCell ref="AI156:AL156"/>
    <mergeCell ref="AM156:AS156"/>
    <mergeCell ref="AT156:AU156"/>
    <mergeCell ref="A155:C155"/>
    <mergeCell ref="D155:E155"/>
    <mergeCell ref="F155:AD155"/>
    <mergeCell ref="AE155:AH155"/>
    <mergeCell ref="AI155:AL155"/>
    <mergeCell ref="AM155:AS155"/>
    <mergeCell ref="AX153:AY153"/>
    <mergeCell ref="A154:C154"/>
    <mergeCell ref="D154:E154"/>
    <mergeCell ref="F154:AD154"/>
    <mergeCell ref="AE154:AH154"/>
    <mergeCell ref="AI154:AL154"/>
    <mergeCell ref="AM154:AS154"/>
    <mergeCell ref="AT154:AU154"/>
    <mergeCell ref="AV154:AW154"/>
    <mergeCell ref="AX154:AY154"/>
    <mergeCell ref="AV152:AW152"/>
    <mergeCell ref="AX152:AY152"/>
    <mergeCell ref="A153:C153"/>
    <mergeCell ref="D153:E153"/>
    <mergeCell ref="F153:AD153"/>
    <mergeCell ref="AE153:AH153"/>
    <mergeCell ref="AI153:AL153"/>
    <mergeCell ref="AM153:AS153"/>
    <mergeCell ref="AT153:AU153"/>
    <mergeCell ref="AV153:AW153"/>
    <mergeCell ref="AT151:AU151"/>
    <mergeCell ref="AV151:AW151"/>
    <mergeCell ref="AX151:AY151"/>
    <mergeCell ref="A152:C152"/>
    <mergeCell ref="D152:E152"/>
    <mergeCell ref="F152:AD152"/>
    <mergeCell ref="AE152:AH152"/>
    <mergeCell ref="AI152:AL152"/>
    <mergeCell ref="AM152:AS152"/>
    <mergeCell ref="AT152:AU152"/>
    <mergeCell ref="A151:C151"/>
    <mergeCell ref="D151:E151"/>
    <mergeCell ref="F151:AD151"/>
    <mergeCell ref="AE151:AH151"/>
    <mergeCell ref="AI151:AL151"/>
    <mergeCell ref="AM151:AS151"/>
    <mergeCell ref="A149:AY149"/>
    <mergeCell ref="A150:C150"/>
    <mergeCell ref="D150:E150"/>
    <mergeCell ref="F150:AD150"/>
    <mergeCell ref="AE150:AH150"/>
    <mergeCell ref="AI150:AL150"/>
    <mergeCell ref="AM150:AS150"/>
    <mergeCell ref="AT150:AU150"/>
    <mergeCell ref="AV150:AW150"/>
    <mergeCell ref="AX150:AY150"/>
    <mergeCell ref="AE148:AH148"/>
    <mergeCell ref="AI148:AL148"/>
    <mergeCell ref="AM148:AS148"/>
    <mergeCell ref="AT148:AU148"/>
    <mergeCell ref="AV148:AW148"/>
    <mergeCell ref="AX148:AY148"/>
    <mergeCell ref="AM147:AS147"/>
    <mergeCell ref="AT147:AU147"/>
    <mergeCell ref="AV147:AW147"/>
    <mergeCell ref="AX147:AY147"/>
    <mergeCell ref="A148:C148"/>
    <mergeCell ref="D148:E148"/>
    <mergeCell ref="F148:G148"/>
    <mergeCell ref="H148:M148"/>
    <mergeCell ref="N148:S148"/>
    <mergeCell ref="T148:AD148"/>
    <mergeCell ref="A144:L144"/>
    <mergeCell ref="M144:P144"/>
    <mergeCell ref="Q144:AY144"/>
    <mergeCell ref="A145:AY145"/>
    <mergeCell ref="A146:AY146"/>
    <mergeCell ref="A147:C147"/>
    <mergeCell ref="D147:E147"/>
    <mergeCell ref="F147:AD147"/>
    <mergeCell ref="AE147:AH147"/>
    <mergeCell ref="AI147:AL147"/>
    <mergeCell ref="A141:L141"/>
    <mergeCell ref="M141:AY141"/>
    <mergeCell ref="A142:L142"/>
    <mergeCell ref="M142:P142"/>
    <mergeCell ref="Q142:AY142"/>
    <mergeCell ref="A143:L143"/>
    <mergeCell ref="M143:P143"/>
    <mergeCell ref="Q143:AY143"/>
    <mergeCell ref="AX137:AY137"/>
    <mergeCell ref="A138:AY138"/>
    <mergeCell ref="A139:L139"/>
    <mergeCell ref="M139:AY139"/>
    <mergeCell ref="B140:L140"/>
    <mergeCell ref="M140:AY140"/>
    <mergeCell ref="A137:AD137"/>
    <mergeCell ref="AE137:AH137"/>
    <mergeCell ref="AI137:AL137"/>
    <mergeCell ref="AM137:AS137"/>
    <mergeCell ref="AT137:AU137"/>
    <mergeCell ref="AV137:AW137"/>
    <mergeCell ref="AV135:AW135"/>
    <mergeCell ref="AX135:AY135"/>
    <mergeCell ref="A136:C136"/>
    <mergeCell ref="D136:AD136"/>
    <mergeCell ref="AE136:AH136"/>
    <mergeCell ref="AI136:AL136"/>
    <mergeCell ref="AM136:AS136"/>
    <mergeCell ref="AT136:AU136"/>
    <mergeCell ref="AV136:AW136"/>
    <mergeCell ref="AX136:AY136"/>
    <mergeCell ref="A135:C135"/>
    <mergeCell ref="D135:AD135"/>
    <mergeCell ref="AE135:AH135"/>
    <mergeCell ref="AI135:AL135"/>
    <mergeCell ref="AM135:AS135"/>
    <mergeCell ref="AT135:AU135"/>
    <mergeCell ref="AX133:AY133"/>
    <mergeCell ref="A134:C134"/>
    <mergeCell ref="D134:E134"/>
    <mergeCell ref="F134:AD134"/>
    <mergeCell ref="AE134:AH134"/>
    <mergeCell ref="AI134:AL134"/>
    <mergeCell ref="AM134:AS134"/>
    <mergeCell ref="AT134:AU134"/>
    <mergeCell ref="AV134:AW134"/>
    <mergeCell ref="AX134:AY134"/>
    <mergeCell ref="AV132:AW132"/>
    <mergeCell ref="AX132:AY132"/>
    <mergeCell ref="A133:C133"/>
    <mergeCell ref="D133:E133"/>
    <mergeCell ref="F133:AD133"/>
    <mergeCell ref="AE133:AH133"/>
    <mergeCell ref="AI133:AL133"/>
    <mergeCell ref="AM133:AS133"/>
    <mergeCell ref="AT133:AU133"/>
    <mergeCell ref="AV133:AW133"/>
    <mergeCell ref="A132:C132"/>
    <mergeCell ref="D132:AD132"/>
    <mergeCell ref="AE132:AH132"/>
    <mergeCell ref="AI132:AL132"/>
    <mergeCell ref="AM132:AS132"/>
    <mergeCell ref="AT132:AU132"/>
    <mergeCell ref="AX130:AY130"/>
    <mergeCell ref="A131:C131"/>
    <mergeCell ref="D131:AD131"/>
    <mergeCell ref="AE131:AH131"/>
    <mergeCell ref="AI131:AL131"/>
    <mergeCell ref="AM131:AS131"/>
    <mergeCell ref="AT131:AU131"/>
    <mergeCell ref="AV131:AW131"/>
    <mergeCell ref="AX131:AY131"/>
    <mergeCell ref="AV129:AW129"/>
    <mergeCell ref="AX129:AY129"/>
    <mergeCell ref="A130:C130"/>
    <mergeCell ref="D130:E130"/>
    <mergeCell ref="F130:AD130"/>
    <mergeCell ref="AE130:AH130"/>
    <mergeCell ref="AI130:AL130"/>
    <mergeCell ref="AM130:AS130"/>
    <mergeCell ref="AT130:AU130"/>
    <mergeCell ref="AV130:AW130"/>
    <mergeCell ref="A129:C129"/>
    <mergeCell ref="D129:AD129"/>
    <mergeCell ref="AE129:AH129"/>
    <mergeCell ref="AI129:AL129"/>
    <mergeCell ref="AM129:AS129"/>
    <mergeCell ref="AT129:AU129"/>
    <mergeCell ref="AX127:AY127"/>
    <mergeCell ref="A128:C128"/>
    <mergeCell ref="D128:E128"/>
    <mergeCell ref="F128:AD128"/>
    <mergeCell ref="AE128:AH128"/>
    <mergeCell ref="AI128:AL128"/>
    <mergeCell ref="AM128:AS128"/>
    <mergeCell ref="AT128:AU128"/>
    <mergeCell ref="AV128:AW128"/>
    <mergeCell ref="AX128:AY128"/>
    <mergeCell ref="AV126:AW126"/>
    <mergeCell ref="AX126:AY126"/>
    <mergeCell ref="A127:C127"/>
    <mergeCell ref="D127:E127"/>
    <mergeCell ref="F127:AD127"/>
    <mergeCell ref="AE127:AH127"/>
    <mergeCell ref="AI127:AL127"/>
    <mergeCell ref="AM127:AS127"/>
    <mergeCell ref="AT127:AU127"/>
    <mergeCell ref="AV127:AW127"/>
    <mergeCell ref="A126:C126"/>
    <mergeCell ref="D126:AD126"/>
    <mergeCell ref="AE126:AH126"/>
    <mergeCell ref="AI126:AL126"/>
    <mergeCell ref="AM126:AS126"/>
    <mergeCell ref="AT126:AU126"/>
    <mergeCell ref="AV124:AW124"/>
    <mergeCell ref="AX124:AY124"/>
    <mergeCell ref="A125:C125"/>
    <mergeCell ref="D125:AD125"/>
    <mergeCell ref="AE125:AH125"/>
    <mergeCell ref="AI125:AL125"/>
    <mergeCell ref="AM125:AS125"/>
    <mergeCell ref="AT125:AU125"/>
    <mergeCell ref="AV125:AW125"/>
    <mergeCell ref="AX125:AY125"/>
    <mergeCell ref="AT123:AU123"/>
    <mergeCell ref="AV123:AW123"/>
    <mergeCell ref="AX123:AY123"/>
    <mergeCell ref="A124:C124"/>
    <mergeCell ref="D124:E124"/>
    <mergeCell ref="F124:AD124"/>
    <mergeCell ref="AE124:AH124"/>
    <mergeCell ref="AI124:AL124"/>
    <mergeCell ref="AM124:AS124"/>
    <mergeCell ref="AT124:AU124"/>
    <mergeCell ref="A123:C123"/>
    <mergeCell ref="D123:E123"/>
    <mergeCell ref="F123:AD123"/>
    <mergeCell ref="AE123:AH123"/>
    <mergeCell ref="AI123:AL123"/>
    <mergeCell ref="AM123:AS123"/>
    <mergeCell ref="AX121:AY121"/>
    <mergeCell ref="A122:C122"/>
    <mergeCell ref="D122:E122"/>
    <mergeCell ref="F122:AD122"/>
    <mergeCell ref="AE122:AH122"/>
    <mergeCell ref="AI122:AL122"/>
    <mergeCell ref="AM122:AS122"/>
    <mergeCell ref="AT122:AU122"/>
    <mergeCell ref="AV122:AW122"/>
    <mergeCell ref="AX122:AY122"/>
    <mergeCell ref="AT120:AU120"/>
    <mergeCell ref="AV120:AW120"/>
    <mergeCell ref="AX120:AY120"/>
    <mergeCell ref="A121:C121"/>
    <mergeCell ref="D121:AD121"/>
    <mergeCell ref="AE121:AH121"/>
    <mergeCell ref="AI121:AL121"/>
    <mergeCell ref="AM121:AS121"/>
    <mergeCell ref="AT121:AU121"/>
    <mergeCell ref="AV121:AW121"/>
    <mergeCell ref="A120:C120"/>
    <mergeCell ref="D120:E120"/>
    <mergeCell ref="F120:AD120"/>
    <mergeCell ref="AE120:AH120"/>
    <mergeCell ref="AI120:AL120"/>
    <mergeCell ref="AM120:AS120"/>
    <mergeCell ref="AX118:AY118"/>
    <mergeCell ref="A119:C119"/>
    <mergeCell ref="D119:AD119"/>
    <mergeCell ref="AE119:AH119"/>
    <mergeCell ref="AI119:AL119"/>
    <mergeCell ref="AM119:AS119"/>
    <mergeCell ref="AT119:AU119"/>
    <mergeCell ref="AV119:AW119"/>
    <mergeCell ref="AX119:AY119"/>
    <mergeCell ref="AT117:AU117"/>
    <mergeCell ref="AV117:AW117"/>
    <mergeCell ref="AX117:AY117"/>
    <mergeCell ref="A118:C118"/>
    <mergeCell ref="D118:AD118"/>
    <mergeCell ref="AE118:AH118"/>
    <mergeCell ref="AI118:AL118"/>
    <mergeCell ref="AM118:AS118"/>
    <mergeCell ref="AT118:AU118"/>
    <mergeCell ref="AV118:AW118"/>
    <mergeCell ref="A117:C117"/>
    <mergeCell ref="D117:E117"/>
    <mergeCell ref="F117:AD117"/>
    <mergeCell ref="AE117:AH117"/>
    <mergeCell ref="AI117:AL117"/>
    <mergeCell ref="AM117:AS117"/>
    <mergeCell ref="AX115:AY115"/>
    <mergeCell ref="A116:C116"/>
    <mergeCell ref="D116:E116"/>
    <mergeCell ref="F116:AD116"/>
    <mergeCell ref="AE116:AH116"/>
    <mergeCell ref="AI116:AL116"/>
    <mergeCell ref="AM116:AS116"/>
    <mergeCell ref="AT116:AU116"/>
    <mergeCell ref="AV116:AW116"/>
    <mergeCell ref="AX116:AY116"/>
    <mergeCell ref="AV114:AW114"/>
    <mergeCell ref="AX114:AY114"/>
    <mergeCell ref="A115:C115"/>
    <mergeCell ref="D115:E115"/>
    <mergeCell ref="F115:AD115"/>
    <mergeCell ref="AE115:AH115"/>
    <mergeCell ref="AI115:AL115"/>
    <mergeCell ref="AM115:AS115"/>
    <mergeCell ref="AT115:AU115"/>
    <mergeCell ref="AV115:AW115"/>
    <mergeCell ref="AT113:AU113"/>
    <mergeCell ref="AV113:AW113"/>
    <mergeCell ref="AX113:AY113"/>
    <mergeCell ref="A114:C114"/>
    <mergeCell ref="D114:E114"/>
    <mergeCell ref="F114:AD114"/>
    <mergeCell ref="AE114:AH114"/>
    <mergeCell ref="AI114:AL114"/>
    <mergeCell ref="AM114:AS114"/>
    <mergeCell ref="AT114:AU114"/>
    <mergeCell ref="A113:C113"/>
    <mergeCell ref="D113:E113"/>
    <mergeCell ref="F113:AD113"/>
    <mergeCell ref="AE113:AH113"/>
    <mergeCell ref="AI113:AL113"/>
    <mergeCell ref="AM113:AS113"/>
    <mergeCell ref="AX111:AY111"/>
    <mergeCell ref="A112:C112"/>
    <mergeCell ref="D112:AD112"/>
    <mergeCell ref="AE112:AH112"/>
    <mergeCell ref="AI112:AL112"/>
    <mergeCell ref="AM112:AS112"/>
    <mergeCell ref="AT112:AU112"/>
    <mergeCell ref="AV112:AW112"/>
    <mergeCell ref="AX112:AY112"/>
    <mergeCell ref="AV110:AW110"/>
    <mergeCell ref="AX110:AY110"/>
    <mergeCell ref="A111:C111"/>
    <mergeCell ref="D111:E111"/>
    <mergeCell ref="F111:AD111"/>
    <mergeCell ref="AE111:AH111"/>
    <mergeCell ref="AI111:AL111"/>
    <mergeCell ref="AM111:AS111"/>
    <mergeCell ref="AT111:AU111"/>
    <mergeCell ref="AV111:AW111"/>
    <mergeCell ref="A110:C110"/>
    <mergeCell ref="D110:AD110"/>
    <mergeCell ref="AE110:AH110"/>
    <mergeCell ref="AI110:AL110"/>
    <mergeCell ref="AM110:AS110"/>
    <mergeCell ref="AT110:AU110"/>
    <mergeCell ref="AX108:AY108"/>
    <mergeCell ref="A109:C109"/>
    <mergeCell ref="D109:AD109"/>
    <mergeCell ref="AE109:AH109"/>
    <mergeCell ref="AI109:AL109"/>
    <mergeCell ref="AM109:AS109"/>
    <mergeCell ref="AT109:AU109"/>
    <mergeCell ref="AV109:AW109"/>
    <mergeCell ref="AX109:AY109"/>
    <mergeCell ref="AV107:AW107"/>
    <mergeCell ref="AX107:AY107"/>
    <mergeCell ref="A108:C108"/>
    <mergeCell ref="D108:E108"/>
    <mergeCell ref="F108:AD108"/>
    <mergeCell ref="AE108:AH108"/>
    <mergeCell ref="AI108:AL108"/>
    <mergeCell ref="AM108:AS108"/>
    <mergeCell ref="AT108:AU108"/>
    <mergeCell ref="AV108:AW108"/>
    <mergeCell ref="AT106:AU106"/>
    <mergeCell ref="AV106:AW106"/>
    <mergeCell ref="AX106:AY106"/>
    <mergeCell ref="A107:C107"/>
    <mergeCell ref="D107:E107"/>
    <mergeCell ref="F107:AD107"/>
    <mergeCell ref="AE107:AH107"/>
    <mergeCell ref="AI107:AL107"/>
    <mergeCell ref="AM107:AS107"/>
    <mergeCell ref="AT107:AU107"/>
    <mergeCell ref="A106:C106"/>
    <mergeCell ref="D106:E106"/>
    <mergeCell ref="F106:AD106"/>
    <mergeCell ref="AE106:AH106"/>
    <mergeCell ref="AI106:AL106"/>
    <mergeCell ref="AM106:AS106"/>
    <mergeCell ref="AX104:AY104"/>
    <mergeCell ref="A105:C105"/>
    <mergeCell ref="D105:E105"/>
    <mergeCell ref="F105:AD105"/>
    <mergeCell ref="AE105:AH105"/>
    <mergeCell ref="AI105:AL105"/>
    <mergeCell ref="AM105:AS105"/>
    <mergeCell ref="AT105:AU105"/>
    <mergeCell ref="AV105:AW105"/>
    <mergeCell ref="AX105:AY105"/>
    <mergeCell ref="AT103:AU103"/>
    <mergeCell ref="AV103:AW103"/>
    <mergeCell ref="AX103:AY103"/>
    <mergeCell ref="A104:C104"/>
    <mergeCell ref="D104:AD104"/>
    <mergeCell ref="AE104:AH104"/>
    <mergeCell ref="AI104:AL104"/>
    <mergeCell ref="AM104:AS104"/>
    <mergeCell ref="AT104:AU104"/>
    <mergeCell ref="AV104:AW104"/>
    <mergeCell ref="A103:C103"/>
    <mergeCell ref="D103:E103"/>
    <mergeCell ref="F103:AD103"/>
    <mergeCell ref="AE103:AH103"/>
    <mergeCell ref="AI103:AL103"/>
    <mergeCell ref="AM103:AS103"/>
    <mergeCell ref="AX101:AY101"/>
    <mergeCell ref="A102:C102"/>
    <mergeCell ref="D102:E102"/>
    <mergeCell ref="F102:AD102"/>
    <mergeCell ref="AE102:AH102"/>
    <mergeCell ref="AI102:AL102"/>
    <mergeCell ref="AM102:AS102"/>
    <mergeCell ref="AT102:AU102"/>
    <mergeCell ref="AV102:AW102"/>
    <mergeCell ref="AX102:AY102"/>
    <mergeCell ref="AT100:AU100"/>
    <mergeCell ref="AV100:AW100"/>
    <mergeCell ref="AX100:AY100"/>
    <mergeCell ref="A101:C101"/>
    <mergeCell ref="D101:AD101"/>
    <mergeCell ref="AE101:AH101"/>
    <mergeCell ref="AI101:AL101"/>
    <mergeCell ref="AM101:AS101"/>
    <mergeCell ref="AT101:AU101"/>
    <mergeCell ref="AV101:AW101"/>
    <mergeCell ref="A100:C100"/>
    <mergeCell ref="D100:E100"/>
    <mergeCell ref="F100:AD100"/>
    <mergeCell ref="AE100:AH100"/>
    <mergeCell ref="AI100:AL100"/>
    <mergeCell ref="AM100:AS100"/>
    <mergeCell ref="AX98:AY98"/>
    <mergeCell ref="A99:C99"/>
    <mergeCell ref="D99:AD99"/>
    <mergeCell ref="AE99:AH99"/>
    <mergeCell ref="AI99:AL99"/>
    <mergeCell ref="AM99:AS99"/>
    <mergeCell ref="AT99:AU99"/>
    <mergeCell ref="AV99:AW99"/>
    <mergeCell ref="AX99:AY99"/>
    <mergeCell ref="AV97:AW97"/>
    <mergeCell ref="AX97:AY97"/>
    <mergeCell ref="A98:C98"/>
    <mergeCell ref="D98:E98"/>
    <mergeCell ref="F98:AD98"/>
    <mergeCell ref="AE98:AH98"/>
    <mergeCell ref="AI98:AL98"/>
    <mergeCell ref="AM98:AS98"/>
    <mergeCell ref="AT98:AU98"/>
    <mergeCell ref="AV98:AW98"/>
    <mergeCell ref="AT96:AU96"/>
    <mergeCell ref="AV96:AW96"/>
    <mergeCell ref="AX96:AY96"/>
    <mergeCell ref="A97:C97"/>
    <mergeCell ref="D97:E97"/>
    <mergeCell ref="F97:AD97"/>
    <mergeCell ref="AE97:AH97"/>
    <mergeCell ref="AI97:AL97"/>
    <mergeCell ref="AM97:AS97"/>
    <mergeCell ref="AT97:AU97"/>
    <mergeCell ref="A96:C96"/>
    <mergeCell ref="D96:E96"/>
    <mergeCell ref="F96:AD96"/>
    <mergeCell ref="AE96:AH96"/>
    <mergeCell ref="AI96:AL96"/>
    <mergeCell ref="AM96:AS96"/>
    <mergeCell ref="AX94:AY94"/>
    <mergeCell ref="A95:C95"/>
    <mergeCell ref="D95:E95"/>
    <mergeCell ref="F95:AD95"/>
    <mergeCell ref="AE95:AH95"/>
    <mergeCell ref="AI95:AL95"/>
    <mergeCell ref="AM95:AS95"/>
    <mergeCell ref="AT95:AU95"/>
    <mergeCell ref="AV95:AW95"/>
    <mergeCell ref="AX95:AY95"/>
    <mergeCell ref="AT93:AU93"/>
    <mergeCell ref="AV93:AW93"/>
    <mergeCell ref="AX93:AY93"/>
    <mergeCell ref="A94:C94"/>
    <mergeCell ref="D94:AD94"/>
    <mergeCell ref="AE94:AH94"/>
    <mergeCell ref="AI94:AL94"/>
    <mergeCell ref="AM94:AS94"/>
    <mergeCell ref="AT94:AU94"/>
    <mergeCell ref="AV94:AW94"/>
    <mergeCell ref="A93:C93"/>
    <mergeCell ref="D93:E93"/>
    <mergeCell ref="F93:AD93"/>
    <mergeCell ref="AE93:AH93"/>
    <mergeCell ref="AI93:AL93"/>
    <mergeCell ref="AM93:AS93"/>
    <mergeCell ref="AX91:AY91"/>
    <mergeCell ref="A92:C92"/>
    <mergeCell ref="D92:E92"/>
    <mergeCell ref="F92:AD92"/>
    <mergeCell ref="AE92:AH92"/>
    <mergeCell ref="AI92:AL92"/>
    <mergeCell ref="AM92:AS92"/>
    <mergeCell ref="AT92:AU92"/>
    <mergeCell ref="AV92:AW92"/>
    <mergeCell ref="AX92:AY92"/>
    <mergeCell ref="AV90:AW90"/>
    <mergeCell ref="AX90:AY90"/>
    <mergeCell ref="A91:C91"/>
    <mergeCell ref="D91:E91"/>
    <mergeCell ref="F91:AD91"/>
    <mergeCell ref="AE91:AH91"/>
    <mergeCell ref="AI91:AL91"/>
    <mergeCell ref="AM91:AS91"/>
    <mergeCell ref="AT91:AU91"/>
    <mergeCell ref="AV91:AW91"/>
    <mergeCell ref="A90:C90"/>
    <mergeCell ref="D90:AD90"/>
    <mergeCell ref="AE90:AH90"/>
    <mergeCell ref="AI90:AL90"/>
    <mergeCell ref="AM90:AS90"/>
    <mergeCell ref="AT90:AU90"/>
    <mergeCell ref="AV88:AW88"/>
    <mergeCell ref="AX88:AY88"/>
    <mergeCell ref="A89:C89"/>
    <mergeCell ref="D89:AD89"/>
    <mergeCell ref="AE89:AH89"/>
    <mergeCell ref="AI89:AL89"/>
    <mergeCell ref="AM89:AS89"/>
    <mergeCell ref="AT89:AU89"/>
    <mergeCell ref="AV89:AW89"/>
    <mergeCell ref="AX89:AY89"/>
    <mergeCell ref="AT87:AU87"/>
    <mergeCell ref="AV87:AW87"/>
    <mergeCell ref="AX87:AY87"/>
    <mergeCell ref="A88:C88"/>
    <mergeCell ref="D88:E88"/>
    <mergeCell ref="F88:AD88"/>
    <mergeCell ref="AE88:AH88"/>
    <mergeCell ref="AI88:AL88"/>
    <mergeCell ref="AM88:AS88"/>
    <mergeCell ref="AT88:AU88"/>
    <mergeCell ref="A87:C87"/>
    <mergeCell ref="D87:E87"/>
    <mergeCell ref="F87:AD87"/>
    <mergeCell ref="AE87:AH87"/>
    <mergeCell ref="AI87:AL87"/>
    <mergeCell ref="AM87:AS87"/>
    <mergeCell ref="AX85:AY85"/>
    <mergeCell ref="A86:C86"/>
    <mergeCell ref="D86:E86"/>
    <mergeCell ref="F86:AD86"/>
    <mergeCell ref="AE86:AH86"/>
    <mergeCell ref="AI86:AL86"/>
    <mergeCell ref="AM86:AS86"/>
    <mergeCell ref="AT86:AU86"/>
    <mergeCell ref="AV86:AW86"/>
    <mergeCell ref="AX86:AY86"/>
    <mergeCell ref="AV84:AW84"/>
    <mergeCell ref="AX84:AY84"/>
    <mergeCell ref="A85:C85"/>
    <mergeCell ref="D85:E85"/>
    <mergeCell ref="F85:AD85"/>
    <mergeCell ref="AE85:AH85"/>
    <mergeCell ref="AI85:AL85"/>
    <mergeCell ref="AM85:AS85"/>
    <mergeCell ref="AT85:AU85"/>
    <mergeCell ref="AV85:AW85"/>
    <mergeCell ref="AT83:AU83"/>
    <mergeCell ref="AV83:AW83"/>
    <mergeCell ref="AX83:AY83"/>
    <mergeCell ref="A84:C84"/>
    <mergeCell ref="D84:E84"/>
    <mergeCell ref="F84:AD84"/>
    <mergeCell ref="AE84:AH84"/>
    <mergeCell ref="AI84:AL84"/>
    <mergeCell ref="AM84:AS84"/>
    <mergeCell ref="AT84:AU84"/>
    <mergeCell ref="A83:C83"/>
    <mergeCell ref="D83:E83"/>
    <mergeCell ref="F83:AD83"/>
    <mergeCell ref="AE83:AH83"/>
    <mergeCell ref="AI83:AL83"/>
    <mergeCell ref="AM83:AS83"/>
    <mergeCell ref="AX81:AY81"/>
    <mergeCell ref="A82:C82"/>
    <mergeCell ref="D82:E82"/>
    <mergeCell ref="F82:AD82"/>
    <mergeCell ref="AE82:AH82"/>
    <mergeCell ref="AI82:AL82"/>
    <mergeCell ref="AM82:AS82"/>
    <mergeCell ref="AT82:AU82"/>
    <mergeCell ref="AV82:AW82"/>
    <mergeCell ref="AX82:AY82"/>
    <mergeCell ref="AV80:AW80"/>
    <mergeCell ref="AX80:AY80"/>
    <mergeCell ref="A81:C81"/>
    <mergeCell ref="D81:E81"/>
    <mergeCell ref="F81:AD81"/>
    <mergeCell ref="AE81:AH81"/>
    <mergeCell ref="AI81:AL81"/>
    <mergeCell ref="AM81:AS81"/>
    <mergeCell ref="AT81:AU81"/>
    <mergeCell ref="AV81:AW81"/>
    <mergeCell ref="AT79:AU79"/>
    <mergeCell ref="AV79:AW79"/>
    <mergeCell ref="AX79:AY79"/>
    <mergeCell ref="A80:C80"/>
    <mergeCell ref="D80:E80"/>
    <mergeCell ref="F80:AD80"/>
    <mergeCell ref="AE80:AH80"/>
    <mergeCell ref="AI80:AL80"/>
    <mergeCell ref="AM80:AS80"/>
    <mergeCell ref="AT80:AU80"/>
    <mergeCell ref="A79:C79"/>
    <mergeCell ref="D79:E79"/>
    <mergeCell ref="F79:AD79"/>
    <mergeCell ref="AE79:AH79"/>
    <mergeCell ref="AI79:AL79"/>
    <mergeCell ref="AM79:AS79"/>
    <mergeCell ref="AX77:AY77"/>
    <mergeCell ref="A78:C78"/>
    <mergeCell ref="D78:E78"/>
    <mergeCell ref="F78:AD78"/>
    <mergeCell ref="AE78:AH78"/>
    <mergeCell ref="AI78:AL78"/>
    <mergeCell ref="AM78:AS78"/>
    <mergeCell ref="AT78:AU78"/>
    <mergeCell ref="AV78:AW78"/>
    <mergeCell ref="AX78:AY78"/>
    <mergeCell ref="AV76:AW76"/>
    <mergeCell ref="AX76:AY76"/>
    <mergeCell ref="A77:C77"/>
    <mergeCell ref="D77:E77"/>
    <mergeCell ref="F77:AD77"/>
    <mergeCell ref="AE77:AH77"/>
    <mergeCell ref="AI77:AL77"/>
    <mergeCell ref="AM77:AS77"/>
    <mergeCell ref="AT77:AU77"/>
    <mergeCell ref="AV77:AW77"/>
    <mergeCell ref="AT75:AU75"/>
    <mergeCell ref="AV75:AW75"/>
    <mergeCell ref="AX75:AY75"/>
    <mergeCell ref="A76:C76"/>
    <mergeCell ref="D76:E76"/>
    <mergeCell ref="F76:AD76"/>
    <mergeCell ref="AE76:AH76"/>
    <mergeCell ref="AI76:AL76"/>
    <mergeCell ref="AM76:AS76"/>
    <mergeCell ref="AT76:AU76"/>
    <mergeCell ref="A75:C75"/>
    <mergeCell ref="D75:E75"/>
    <mergeCell ref="F75:AD75"/>
    <mergeCell ref="AE75:AH75"/>
    <mergeCell ref="AI75:AL75"/>
    <mergeCell ref="AM75:AS75"/>
    <mergeCell ref="AX73:AY73"/>
    <mergeCell ref="A74:C74"/>
    <mergeCell ref="D74:E74"/>
    <mergeCell ref="F74:AD74"/>
    <mergeCell ref="AE74:AH74"/>
    <mergeCell ref="AI74:AL74"/>
    <mergeCell ref="AM74:AS74"/>
    <mergeCell ref="AT74:AU74"/>
    <mergeCell ref="AV74:AW74"/>
    <mergeCell ref="AX74:AY74"/>
    <mergeCell ref="AV72:AW72"/>
    <mergeCell ref="AX72:AY72"/>
    <mergeCell ref="A73:C73"/>
    <mergeCell ref="D73:E73"/>
    <mergeCell ref="F73:AD73"/>
    <mergeCell ref="AE73:AH73"/>
    <mergeCell ref="AI73:AL73"/>
    <mergeCell ref="AM73:AS73"/>
    <mergeCell ref="AT73:AU73"/>
    <mergeCell ref="AV73:AW73"/>
    <mergeCell ref="AT71:AU71"/>
    <mergeCell ref="AV71:AW71"/>
    <mergeCell ref="AX71:AY71"/>
    <mergeCell ref="A72:C72"/>
    <mergeCell ref="D72:E72"/>
    <mergeCell ref="F72:AD72"/>
    <mergeCell ref="AE72:AH72"/>
    <mergeCell ref="AI72:AL72"/>
    <mergeCell ref="AM72:AS72"/>
    <mergeCell ref="AT72:AU72"/>
    <mergeCell ref="A71:C71"/>
    <mergeCell ref="D71:E71"/>
    <mergeCell ref="F71:AD71"/>
    <mergeCell ref="AE71:AH71"/>
    <mergeCell ref="AI71:AL71"/>
    <mergeCell ref="AM71:AS71"/>
    <mergeCell ref="AX69:AY69"/>
    <mergeCell ref="A70:C70"/>
    <mergeCell ref="D70:E70"/>
    <mergeCell ref="F70:AD70"/>
    <mergeCell ref="AE70:AH70"/>
    <mergeCell ref="AI70:AL70"/>
    <mergeCell ref="AM70:AS70"/>
    <mergeCell ref="AT70:AU70"/>
    <mergeCell ref="AV70:AW70"/>
    <mergeCell ref="AX70:AY70"/>
    <mergeCell ref="AV68:AW68"/>
    <mergeCell ref="AX68:AY68"/>
    <mergeCell ref="A69:C69"/>
    <mergeCell ref="D69:E69"/>
    <mergeCell ref="F69:AD69"/>
    <mergeCell ref="AE69:AH69"/>
    <mergeCell ref="AI69:AL69"/>
    <mergeCell ref="AM69:AS69"/>
    <mergeCell ref="AT69:AU69"/>
    <mergeCell ref="AV69:AW69"/>
    <mergeCell ref="AT67:AU67"/>
    <mergeCell ref="AV67:AW67"/>
    <mergeCell ref="AX67:AY67"/>
    <mergeCell ref="A68:C68"/>
    <mergeCell ref="D68:E68"/>
    <mergeCell ref="F68:AD68"/>
    <mergeCell ref="AE68:AH68"/>
    <mergeCell ref="AI68:AL68"/>
    <mergeCell ref="AM68:AS68"/>
    <mergeCell ref="AT68:AU68"/>
    <mergeCell ref="A67:C67"/>
    <mergeCell ref="D67:E67"/>
    <mergeCell ref="F67:AD67"/>
    <mergeCell ref="AE67:AH67"/>
    <mergeCell ref="AI67:AL67"/>
    <mergeCell ref="AM67:AS67"/>
    <mergeCell ref="AX65:AY65"/>
    <mergeCell ref="A66:C66"/>
    <mergeCell ref="D66:E66"/>
    <mergeCell ref="F66:AD66"/>
    <mergeCell ref="AE66:AH66"/>
    <mergeCell ref="AI66:AL66"/>
    <mergeCell ref="AM66:AS66"/>
    <mergeCell ref="AT66:AU66"/>
    <mergeCell ref="AV66:AW66"/>
    <mergeCell ref="AX66:AY66"/>
    <mergeCell ref="AV64:AW64"/>
    <mergeCell ref="AX64:AY64"/>
    <mergeCell ref="A65:C65"/>
    <mergeCell ref="D65:E65"/>
    <mergeCell ref="F65:AD65"/>
    <mergeCell ref="AE65:AH65"/>
    <mergeCell ref="AI65:AL65"/>
    <mergeCell ref="AM65:AS65"/>
    <mergeCell ref="AT65:AU65"/>
    <mergeCell ref="AV65:AW65"/>
    <mergeCell ref="AT63:AU63"/>
    <mergeCell ref="AV63:AW63"/>
    <mergeCell ref="AX63:AY63"/>
    <mergeCell ref="A64:C64"/>
    <mergeCell ref="D64:E64"/>
    <mergeCell ref="F64:AD64"/>
    <mergeCell ref="AE64:AH64"/>
    <mergeCell ref="AI64:AL64"/>
    <mergeCell ref="AM64:AS64"/>
    <mergeCell ref="AT64:AU64"/>
    <mergeCell ref="A63:C63"/>
    <mergeCell ref="D63:E63"/>
    <mergeCell ref="F63:AD63"/>
    <mergeCell ref="AE63:AH63"/>
    <mergeCell ref="AI63:AL63"/>
    <mergeCell ref="AM63:AS63"/>
    <mergeCell ref="AX61:AY61"/>
    <mergeCell ref="A62:C62"/>
    <mergeCell ref="D62:E62"/>
    <mergeCell ref="F62:AD62"/>
    <mergeCell ref="AE62:AH62"/>
    <mergeCell ref="AI62:AL62"/>
    <mergeCell ref="AM62:AS62"/>
    <mergeCell ref="AT62:AU62"/>
    <mergeCell ref="AV62:AW62"/>
    <mergeCell ref="AX62:AY62"/>
    <mergeCell ref="AV60:AW60"/>
    <mergeCell ref="AX60:AY60"/>
    <mergeCell ref="A61:C61"/>
    <mergeCell ref="D61:E61"/>
    <mergeCell ref="F61:AD61"/>
    <mergeCell ref="AE61:AH61"/>
    <mergeCell ref="AI61:AL61"/>
    <mergeCell ref="AM61:AS61"/>
    <mergeCell ref="AT61:AU61"/>
    <mergeCell ref="AV61:AW61"/>
    <mergeCell ref="A60:C60"/>
    <mergeCell ref="D60:AD60"/>
    <mergeCell ref="AE60:AH60"/>
    <mergeCell ref="AI60:AL60"/>
    <mergeCell ref="AM60:AS60"/>
    <mergeCell ref="AT60:AU60"/>
    <mergeCell ref="AX58:AY58"/>
    <mergeCell ref="A59:C59"/>
    <mergeCell ref="D59:E59"/>
    <mergeCell ref="F59:AD59"/>
    <mergeCell ref="AE59:AH59"/>
    <mergeCell ref="AI59:AL59"/>
    <mergeCell ref="AM59:AS59"/>
    <mergeCell ref="AT59:AU59"/>
    <mergeCell ref="AV59:AW59"/>
    <mergeCell ref="AX59:AY59"/>
    <mergeCell ref="AV57:AW57"/>
    <mergeCell ref="AX57:AY57"/>
    <mergeCell ref="A58:C58"/>
    <mergeCell ref="D58:E58"/>
    <mergeCell ref="F58:AD58"/>
    <mergeCell ref="AE58:AH58"/>
    <mergeCell ref="AI58:AL58"/>
    <mergeCell ref="AM58:AS58"/>
    <mergeCell ref="AT58:AU58"/>
    <mergeCell ref="AV58:AW58"/>
    <mergeCell ref="A57:C57"/>
    <mergeCell ref="D57:AD57"/>
    <mergeCell ref="AE57:AH57"/>
    <mergeCell ref="AI57:AL57"/>
    <mergeCell ref="AM57:AS57"/>
    <mergeCell ref="AT57:AU57"/>
    <mergeCell ref="AX55:AY55"/>
    <mergeCell ref="A56:C56"/>
    <mergeCell ref="D56:E56"/>
    <mergeCell ref="F56:AD56"/>
    <mergeCell ref="AE56:AH56"/>
    <mergeCell ref="AI56:AL56"/>
    <mergeCell ref="AM56:AS56"/>
    <mergeCell ref="AT56:AU56"/>
    <mergeCell ref="AV56:AW56"/>
    <mergeCell ref="AX56:AY56"/>
    <mergeCell ref="AT54:AU54"/>
    <mergeCell ref="AV54:AW54"/>
    <mergeCell ref="AX54:AY54"/>
    <mergeCell ref="A55:C55"/>
    <mergeCell ref="D55:AD55"/>
    <mergeCell ref="AE55:AH55"/>
    <mergeCell ref="AI55:AL55"/>
    <mergeCell ref="AM55:AS55"/>
    <mergeCell ref="AT55:AU55"/>
    <mergeCell ref="AV55:AW55"/>
    <mergeCell ref="A54:C54"/>
    <mergeCell ref="D54:E54"/>
    <mergeCell ref="F54:AD54"/>
    <mergeCell ref="AE54:AH54"/>
    <mergeCell ref="AI54:AL54"/>
    <mergeCell ref="AM54:AS54"/>
    <mergeCell ref="AX52:AY52"/>
    <mergeCell ref="A53:C53"/>
    <mergeCell ref="D53:E53"/>
    <mergeCell ref="F53:AD53"/>
    <mergeCell ref="AE53:AH53"/>
    <mergeCell ref="AI53:AL53"/>
    <mergeCell ref="AM53:AS53"/>
    <mergeCell ref="AT53:AU53"/>
    <mergeCell ref="AV53:AW53"/>
    <mergeCell ref="AX53:AY53"/>
    <mergeCell ref="AV51:AW51"/>
    <mergeCell ref="AX51:AY51"/>
    <mergeCell ref="A52:C52"/>
    <mergeCell ref="D52:E52"/>
    <mergeCell ref="F52:AD52"/>
    <mergeCell ref="AE52:AH52"/>
    <mergeCell ref="AI52:AL52"/>
    <mergeCell ref="AM52:AS52"/>
    <mergeCell ref="AT52:AU52"/>
    <mergeCell ref="AV52:AW52"/>
    <mergeCell ref="AT50:AU50"/>
    <mergeCell ref="AV50:AW50"/>
    <mergeCell ref="AX50:AY50"/>
    <mergeCell ref="A51:C51"/>
    <mergeCell ref="D51:E51"/>
    <mergeCell ref="F51:AD51"/>
    <mergeCell ref="AE51:AH51"/>
    <mergeCell ref="AI51:AL51"/>
    <mergeCell ref="AM51:AS51"/>
    <mergeCell ref="AT51:AU51"/>
    <mergeCell ref="A50:C50"/>
    <mergeCell ref="D50:E50"/>
    <mergeCell ref="F50:AD50"/>
    <mergeCell ref="AE50:AH50"/>
    <mergeCell ref="AI50:AL50"/>
    <mergeCell ref="AM50:AS50"/>
    <mergeCell ref="AX48:AY48"/>
    <mergeCell ref="A49:C49"/>
    <mergeCell ref="D49:E49"/>
    <mergeCell ref="F49:AD49"/>
    <mergeCell ref="AE49:AH49"/>
    <mergeCell ref="AI49:AL49"/>
    <mergeCell ref="AM49:AS49"/>
    <mergeCell ref="AT49:AU49"/>
    <mergeCell ref="AV49:AW49"/>
    <mergeCell ref="AX49:AY49"/>
    <mergeCell ref="AV47:AW47"/>
    <mergeCell ref="AX47:AY47"/>
    <mergeCell ref="A48:C48"/>
    <mergeCell ref="D48:E48"/>
    <mergeCell ref="F48:AD48"/>
    <mergeCell ref="AE48:AH48"/>
    <mergeCell ref="AI48:AL48"/>
    <mergeCell ref="AM48:AS48"/>
    <mergeCell ref="AT48:AU48"/>
    <mergeCell ref="AV48:AW48"/>
    <mergeCell ref="AT46:AU46"/>
    <mergeCell ref="AV46:AW46"/>
    <mergeCell ref="AX46:AY46"/>
    <mergeCell ref="A47:C47"/>
    <mergeCell ref="D47:E47"/>
    <mergeCell ref="F47:AD47"/>
    <mergeCell ref="AE47:AH47"/>
    <mergeCell ref="AI47:AL47"/>
    <mergeCell ref="AM47:AS47"/>
    <mergeCell ref="AT47:AU47"/>
    <mergeCell ref="A46:C46"/>
    <mergeCell ref="D46:E46"/>
    <mergeCell ref="F46:AD46"/>
    <mergeCell ref="AE46:AH46"/>
    <mergeCell ref="AI46:AL46"/>
    <mergeCell ref="AM46:AS46"/>
    <mergeCell ref="AV44:AW44"/>
    <mergeCell ref="AX44:AY44"/>
    <mergeCell ref="A45:C45"/>
    <mergeCell ref="D45:AD45"/>
    <mergeCell ref="AE45:AH45"/>
    <mergeCell ref="AI45:AL45"/>
    <mergeCell ref="AM45:AS45"/>
    <mergeCell ref="AT45:AU45"/>
    <mergeCell ref="AV45:AW45"/>
    <mergeCell ref="AX45:AY45"/>
    <mergeCell ref="A44:C44"/>
    <mergeCell ref="D44:AD44"/>
    <mergeCell ref="AE44:AH44"/>
    <mergeCell ref="AI44:AL44"/>
    <mergeCell ref="AM44:AS44"/>
    <mergeCell ref="AT44:AU44"/>
    <mergeCell ref="AX42:AY42"/>
    <mergeCell ref="A43:C43"/>
    <mergeCell ref="D43:E43"/>
    <mergeCell ref="F43:AD43"/>
    <mergeCell ref="AE43:AH43"/>
    <mergeCell ref="AI43:AL43"/>
    <mergeCell ref="AM43:AS43"/>
    <mergeCell ref="AT43:AU43"/>
    <mergeCell ref="AV43:AW43"/>
    <mergeCell ref="AX43:AY43"/>
    <mergeCell ref="AT41:AU41"/>
    <mergeCell ref="AV41:AW41"/>
    <mergeCell ref="AX41:AY41"/>
    <mergeCell ref="A42:C42"/>
    <mergeCell ref="D42:AD42"/>
    <mergeCell ref="AE42:AH42"/>
    <mergeCell ref="AI42:AL42"/>
    <mergeCell ref="AM42:AS42"/>
    <mergeCell ref="AT42:AU42"/>
    <mergeCell ref="AV42:AW42"/>
    <mergeCell ref="A41:C41"/>
    <mergeCell ref="D41:E41"/>
    <mergeCell ref="F41:AD41"/>
    <mergeCell ref="AE41:AH41"/>
    <mergeCell ref="AI41:AL41"/>
    <mergeCell ref="AM41:AS41"/>
    <mergeCell ref="AX39:AY39"/>
    <mergeCell ref="A40:C40"/>
    <mergeCell ref="D40:E40"/>
    <mergeCell ref="F40:AD40"/>
    <mergeCell ref="AE40:AH40"/>
    <mergeCell ref="AI40:AL40"/>
    <mergeCell ref="AM40:AS40"/>
    <mergeCell ref="AT40:AU40"/>
    <mergeCell ref="AV40:AW40"/>
    <mergeCell ref="AX40:AY40"/>
    <mergeCell ref="AV38:AW38"/>
    <mergeCell ref="AX38:AY38"/>
    <mergeCell ref="A39:C39"/>
    <mergeCell ref="D39:E39"/>
    <mergeCell ref="F39:AD39"/>
    <mergeCell ref="AE39:AH39"/>
    <mergeCell ref="AI39:AL39"/>
    <mergeCell ref="AM39:AS39"/>
    <mergeCell ref="AT39:AU39"/>
    <mergeCell ref="AV39:AW39"/>
    <mergeCell ref="AT37:AU37"/>
    <mergeCell ref="AV37:AW37"/>
    <mergeCell ref="AX37:AY37"/>
    <mergeCell ref="A38:C38"/>
    <mergeCell ref="D38:E38"/>
    <mergeCell ref="F38:AD38"/>
    <mergeCell ref="AE38:AH38"/>
    <mergeCell ref="AI38:AL38"/>
    <mergeCell ref="AM38:AS38"/>
    <mergeCell ref="AT38:AU38"/>
    <mergeCell ref="A37:C37"/>
    <mergeCell ref="D37:E37"/>
    <mergeCell ref="F37:AD37"/>
    <mergeCell ref="AE37:AH37"/>
    <mergeCell ref="AI37:AL37"/>
    <mergeCell ref="AM37:AS37"/>
    <mergeCell ref="AX35:AY35"/>
    <mergeCell ref="A36:C36"/>
    <mergeCell ref="D36:E36"/>
    <mergeCell ref="F36:AD36"/>
    <mergeCell ref="AE36:AH36"/>
    <mergeCell ref="AI36:AL36"/>
    <mergeCell ref="AM36:AS36"/>
    <mergeCell ref="AT36:AU36"/>
    <mergeCell ref="AV36:AW36"/>
    <mergeCell ref="AX36:AY36"/>
    <mergeCell ref="AV34:AW34"/>
    <mergeCell ref="AX34:AY34"/>
    <mergeCell ref="A35:C35"/>
    <mergeCell ref="D35:E35"/>
    <mergeCell ref="F35:AD35"/>
    <mergeCell ref="AE35:AH35"/>
    <mergeCell ref="AI35:AL35"/>
    <mergeCell ref="AM35:AS35"/>
    <mergeCell ref="AT35:AU35"/>
    <mergeCell ref="AV35:AW35"/>
    <mergeCell ref="AT33:AU33"/>
    <mergeCell ref="AV33:AW33"/>
    <mergeCell ref="AX33:AY33"/>
    <mergeCell ref="A34:C34"/>
    <mergeCell ref="D34:E34"/>
    <mergeCell ref="F34:AD34"/>
    <mergeCell ref="AE34:AH34"/>
    <mergeCell ref="AI34:AL34"/>
    <mergeCell ref="AM34:AS34"/>
    <mergeCell ref="AT34:AU34"/>
    <mergeCell ref="A33:C33"/>
    <mergeCell ref="D33:E33"/>
    <mergeCell ref="F33:AD33"/>
    <mergeCell ref="AE33:AH33"/>
    <mergeCell ref="AI33:AL33"/>
    <mergeCell ref="AM33:AS33"/>
    <mergeCell ref="AX31:AY31"/>
    <mergeCell ref="A32:C32"/>
    <mergeCell ref="D32:E32"/>
    <mergeCell ref="F32:AD32"/>
    <mergeCell ref="AE32:AH32"/>
    <mergeCell ref="AI32:AL32"/>
    <mergeCell ref="AM32:AS32"/>
    <mergeCell ref="AT32:AU32"/>
    <mergeCell ref="AV32:AW32"/>
    <mergeCell ref="AX32:AY32"/>
    <mergeCell ref="AT30:AU30"/>
    <mergeCell ref="AV30:AW30"/>
    <mergeCell ref="AX30:AY30"/>
    <mergeCell ref="A31:C31"/>
    <mergeCell ref="D31:AD31"/>
    <mergeCell ref="AE31:AH31"/>
    <mergeCell ref="AI31:AL31"/>
    <mergeCell ref="AM31:AS31"/>
    <mergeCell ref="AT31:AU31"/>
    <mergeCell ref="AV31:AW31"/>
    <mergeCell ref="A30:C30"/>
    <mergeCell ref="D30:E30"/>
    <mergeCell ref="F30:AD30"/>
    <mergeCell ref="AE30:AH30"/>
    <mergeCell ref="AI30:AL30"/>
    <mergeCell ref="AM30:AS30"/>
    <mergeCell ref="AX28:AY28"/>
    <mergeCell ref="A29:C29"/>
    <mergeCell ref="D29:E29"/>
    <mergeCell ref="F29:AD29"/>
    <mergeCell ref="AE29:AH29"/>
    <mergeCell ref="AI29:AL29"/>
    <mergeCell ref="AM29:AS29"/>
    <mergeCell ref="AT29:AU29"/>
    <mergeCell ref="AV29:AW29"/>
    <mergeCell ref="AX29:AY29"/>
    <mergeCell ref="AV27:AW27"/>
    <mergeCell ref="AX27:AY27"/>
    <mergeCell ref="A28:C28"/>
    <mergeCell ref="D28:E28"/>
    <mergeCell ref="F28:AD28"/>
    <mergeCell ref="AE28:AH28"/>
    <mergeCell ref="AI28:AL28"/>
    <mergeCell ref="AM28:AS28"/>
    <mergeCell ref="AT28:AU28"/>
    <mergeCell ref="AV28:AW28"/>
    <mergeCell ref="AT26:AU26"/>
    <mergeCell ref="AV26:AW26"/>
    <mergeCell ref="AX26:AY26"/>
    <mergeCell ref="A27:C27"/>
    <mergeCell ref="D27:E27"/>
    <mergeCell ref="F27:AD27"/>
    <mergeCell ref="AE27:AH27"/>
    <mergeCell ref="AI27:AL27"/>
    <mergeCell ref="AM27:AS27"/>
    <mergeCell ref="AT27:AU27"/>
    <mergeCell ref="A26:C26"/>
    <mergeCell ref="D26:E26"/>
    <mergeCell ref="F26:AD26"/>
    <mergeCell ref="AE26:AH26"/>
    <mergeCell ref="AI26:AL26"/>
    <mergeCell ref="AM26:AS26"/>
    <mergeCell ref="AX24:AY24"/>
    <mergeCell ref="A25:C25"/>
    <mergeCell ref="D25:E25"/>
    <mergeCell ref="F25:AD25"/>
    <mergeCell ref="AE25:AH25"/>
    <mergeCell ref="AI25:AL25"/>
    <mergeCell ref="AM25:AS25"/>
    <mergeCell ref="AT25:AU25"/>
    <mergeCell ref="AV25:AW25"/>
    <mergeCell ref="AX25:AY25"/>
    <mergeCell ref="AV23:AW23"/>
    <mergeCell ref="AX23:AY23"/>
    <mergeCell ref="A24:C24"/>
    <mergeCell ref="D24:E24"/>
    <mergeCell ref="F24:AD24"/>
    <mergeCell ref="AE24:AH24"/>
    <mergeCell ref="AI24:AL24"/>
    <mergeCell ref="AM24:AS24"/>
    <mergeCell ref="AT24:AU24"/>
    <mergeCell ref="AV24:AW24"/>
    <mergeCell ref="AT22:AU22"/>
    <mergeCell ref="AV22:AW22"/>
    <mergeCell ref="AX22:AY22"/>
    <mergeCell ref="A23:C23"/>
    <mergeCell ref="D23:E23"/>
    <mergeCell ref="F23:AD23"/>
    <mergeCell ref="AE23:AH23"/>
    <mergeCell ref="AI23:AL23"/>
    <mergeCell ref="AM23:AS23"/>
    <mergeCell ref="AT23:AU23"/>
    <mergeCell ref="A22:C22"/>
    <mergeCell ref="D22:E22"/>
    <mergeCell ref="F22:AD22"/>
    <mergeCell ref="AE22:AH22"/>
    <mergeCell ref="AI22:AL22"/>
    <mergeCell ref="AM22:AS22"/>
    <mergeCell ref="AX20:AY20"/>
    <mergeCell ref="A21:C21"/>
    <mergeCell ref="D21:E21"/>
    <mergeCell ref="F21:AD21"/>
    <mergeCell ref="AE21:AH21"/>
    <mergeCell ref="AI21:AL21"/>
    <mergeCell ref="AM21:AS21"/>
    <mergeCell ref="AT21:AU21"/>
    <mergeCell ref="AV21:AW21"/>
    <mergeCell ref="AX21:AY21"/>
    <mergeCell ref="AV19:AW19"/>
    <mergeCell ref="AX19:AY19"/>
    <mergeCell ref="A20:C20"/>
    <mergeCell ref="D20:E20"/>
    <mergeCell ref="F20:AD20"/>
    <mergeCell ref="AE20:AH20"/>
    <mergeCell ref="AI20:AL20"/>
    <mergeCell ref="AM20:AS20"/>
    <mergeCell ref="AT20:AU20"/>
    <mergeCell ref="AV20:AW20"/>
    <mergeCell ref="AT18:AU18"/>
    <mergeCell ref="AV18:AW18"/>
    <mergeCell ref="AX18:AY18"/>
    <mergeCell ref="A19:C19"/>
    <mergeCell ref="D19:E19"/>
    <mergeCell ref="F19:AD19"/>
    <mergeCell ref="AE19:AH19"/>
    <mergeCell ref="AI19:AL19"/>
    <mergeCell ref="AM19:AS19"/>
    <mergeCell ref="AT19:AU19"/>
    <mergeCell ref="A18:C18"/>
    <mergeCell ref="D18:E18"/>
    <mergeCell ref="F18:AD18"/>
    <mergeCell ref="AE18:AH18"/>
    <mergeCell ref="AI18:AL18"/>
    <mergeCell ref="AM18:AS18"/>
    <mergeCell ref="AX16:AY16"/>
    <mergeCell ref="A17:C17"/>
    <mergeCell ref="D17:E17"/>
    <mergeCell ref="F17:AD17"/>
    <mergeCell ref="AE17:AH17"/>
    <mergeCell ref="AI17:AL17"/>
    <mergeCell ref="AM17:AS17"/>
    <mergeCell ref="AT17:AU17"/>
    <mergeCell ref="AV17:AW17"/>
    <mergeCell ref="AX17:AY17"/>
    <mergeCell ref="AV15:AW15"/>
    <mergeCell ref="AX15:AY15"/>
    <mergeCell ref="A16:C16"/>
    <mergeCell ref="D16:E16"/>
    <mergeCell ref="F16:AD16"/>
    <mergeCell ref="AE16:AH16"/>
    <mergeCell ref="AI16:AL16"/>
    <mergeCell ref="AM16:AS16"/>
    <mergeCell ref="AT16:AU16"/>
    <mergeCell ref="AV16:AW16"/>
    <mergeCell ref="AT14:AU14"/>
    <mergeCell ref="AV14:AW14"/>
    <mergeCell ref="AX14:AY14"/>
    <mergeCell ref="A15:C15"/>
    <mergeCell ref="D15:E15"/>
    <mergeCell ref="F15:AD15"/>
    <mergeCell ref="AE15:AH15"/>
    <mergeCell ref="AI15:AL15"/>
    <mergeCell ref="AM15:AS15"/>
    <mergeCell ref="AT15:AU15"/>
    <mergeCell ref="A14:C14"/>
    <mergeCell ref="D14:E14"/>
    <mergeCell ref="F14:AD14"/>
    <mergeCell ref="AE14:AH14"/>
    <mergeCell ref="AI14:AL14"/>
    <mergeCell ref="AM14:AS14"/>
    <mergeCell ref="A12:AY12"/>
    <mergeCell ref="A13:C13"/>
    <mergeCell ref="D13:E13"/>
    <mergeCell ref="F13:AD13"/>
    <mergeCell ref="AE13:AH13"/>
    <mergeCell ref="AI13:AL13"/>
    <mergeCell ref="AM13:AS13"/>
    <mergeCell ref="AT13:AU13"/>
    <mergeCell ref="AV13:AW13"/>
    <mergeCell ref="AX13:AY13"/>
    <mergeCell ref="AE11:AH11"/>
    <mergeCell ref="AI11:AL11"/>
    <mergeCell ref="AM11:AS11"/>
    <mergeCell ref="AT11:AU11"/>
    <mergeCell ref="AV11:AW11"/>
    <mergeCell ref="AX11:AY11"/>
    <mergeCell ref="AM10:AS10"/>
    <mergeCell ref="AT10:AU10"/>
    <mergeCell ref="AV10:AW10"/>
    <mergeCell ref="AX10:AY10"/>
    <mergeCell ref="A11:C11"/>
    <mergeCell ref="D11:E11"/>
    <mergeCell ref="F11:G11"/>
    <mergeCell ref="H11:M11"/>
    <mergeCell ref="N11:S11"/>
    <mergeCell ref="T11:AD11"/>
    <mergeCell ref="A7:L7"/>
    <mergeCell ref="M7:P7"/>
    <mergeCell ref="Q7:AY7"/>
    <mergeCell ref="A8:AY8"/>
    <mergeCell ref="A9:AY9"/>
    <mergeCell ref="A10:C10"/>
    <mergeCell ref="D10:E10"/>
    <mergeCell ref="F10:AD10"/>
    <mergeCell ref="AE10:AH10"/>
    <mergeCell ref="AI10:AL10"/>
    <mergeCell ref="A4:L4"/>
    <mergeCell ref="M4:AY4"/>
    <mergeCell ref="A5:L5"/>
    <mergeCell ref="M5:P5"/>
    <mergeCell ref="Q5:AY5"/>
    <mergeCell ref="A6:L6"/>
    <mergeCell ref="M6:P6"/>
    <mergeCell ref="Q6:AY6"/>
    <mergeCell ref="A1:L1"/>
    <mergeCell ref="M1:AY1"/>
    <mergeCell ref="A2:L2"/>
    <mergeCell ref="M2:AY2"/>
    <mergeCell ref="B3:L3"/>
    <mergeCell ref="M3:AY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TSMS HČ</vt:lpstr>
      <vt:lpstr>TSMS VČ</vt:lpstr>
      <vt:lpstr>ZS-A celkem</vt:lpstr>
      <vt:lpstr>ZA-A HČ</vt:lpstr>
      <vt:lpstr>ZS-A VČ</vt:lpstr>
      <vt:lpstr>ZS-A celkem p.č.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2017-04-06T06:36:01Z</cp:lastPrinted>
  <dcterms:created xsi:type="dcterms:W3CDTF">2017-04-06T06:20:15Z</dcterms:created>
  <dcterms:modified xsi:type="dcterms:W3CDTF">2017-04-06T06:42:51Z</dcterms:modified>
</cp:coreProperties>
</file>