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0" yWindow="795" windowWidth="22425" windowHeight="8670"/>
  </bookViews>
  <sheets>
    <sheet name="Rozpočet - souhrn" sheetId="12" r:id="rId1"/>
    <sheet name="Kancelář tajemník" sheetId="3" r:id="rId2"/>
    <sheet name="Staveb.úřad a ŽP" sheetId="4" r:id="rId3"/>
    <sheet name="Finanční odbor" sheetId="5" r:id="rId4"/>
    <sheet name="Správa maj., inv. rozvoje" sheetId="6" r:id="rId5"/>
    <sheet name="Sociální věci" sheetId="7" r:id="rId6"/>
    <sheet name="Správní činnosti" sheetId="8" r:id="rId7"/>
    <sheet name="Vnější vztahy" sheetId="9" r:id="rId8"/>
    <sheet name="Městský úřad" sheetId="10" r:id="rId9"/>
    <sheet name="Městská policie" sheetId="11" r:id="rId10"/>
  </sheets>
  <definedNames>
    <definedName name="_xlnm.Print_Titles" localSheetId="3">'Finanční odbor'!$1:$1</definedName>
    <definedName name="_xlnm.Print_Titles" localSheetId="1">'Kancelář tajemník'!$1:$1</definedName>
    <definedName name="_xlnm.Print_Titles" localSheetId="9">'Městská policie'!$1:$1</definedName>
    <definedName name="_xlnm.Print_Titles" localSheetId="8">'Městský úřad'!$1:$1</definedName>
    <definedName name="_xlnm.Print_Titles" localSheetId="5">'Sociální věci'!$1:$1</definedName>
    <definedName name="_xlnm.Print_Titles" localSheetId="4">'Správa maj., inv. rozvoje'!$1:$1</definedName>
    <definedName name="_xlnm.Print_Titles" localSheetId="6">'Správní činnosti'!$1:$1</definedName>
    <definedName name="_xlnm.Print_Titles" localSheetId="2">'Staveb.úřad a ŽP'!$1:$1</definedName>
    <definedName name="_xlnm.Print_Titles" localSheetId="7">'Vnější vztahy'!$1:$1</definedName>
  </definedNames>
  <calcPr calcId="145621"/>
</workbook>
</file>

<file path=xl/calcChain.xml><?xml version="1.0" encoding="utf-8"?>
<calcChain xmlns="http://schemas.openxmlformats.org/spreadsheetml/2006/main">
  <c r="J107" i="6" l="1"/>
  <c r="J105" i="6"/>
  <c r="J91" i="6"/>
  <c r="H148" i="5"/>
  <c r="J89" i="6"/>
  <c r="J17" i="6"/>
  <c r="J106" i="5"/>
  <c r="J141" i="5" s="1"/>
  <c r="K11" i="6"/>
  <c r="J143" i="5" l="1"/>
  <c r="J145" i="5"/>
  <c r="J148" i="5" s="1"/>
  <c r="M3" i="12"/>
  <c r="M4" i="12"/>
  <c r="M5" i="12"/>
  <c r="M6" i="12"/>
  <c r="M7" i="12"/>
  <c r="M8" i="12"/>
  <c r="M9" i="12"/>
  <c r="M10" i="12"/>
  <c r="M11" i="12"/>
  <c r="M12" i="12"/>
  <c r="M2" i="12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" i="11"/>
  <c r="K5" i="10"/>
  <c r="K6" i="10"/>
  <c r="K7" i="10"/>
  <c r="K8" i="10"/>
  <c r="L8" i="12" s="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4" i="10"/>
  <c r="K5" i="9"/>
  <c r="K6" i="9"/>
  <c r="K7" i="9"/>
  <c r="K8" i="12" s="1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4" i="9"/>
  <c r="K4" i="12" s="1"/>
  <c r="K5" i="8"/>
  <c r="K6" i="8"/>
  <c r="K7" i="8"/>
  <c r="J9" i="12" s="1"/>
  <c r="K8" i="8"/>
  <c r="J8" i="12" s="1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4" i="8"/>
  <c r="K4" i="7"/>
  <c r="K5" i="7"/>
  <c r="K6" i="7"/>
  <c r="K7" i="7"/>
  <c r="I3" i="12" s="1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3" i="7"/>
  <c r="K5" i="6"/>
  <c r="K6" i="6"/>
  <c r="K7" i="6"/>
  <c r="K8" i="6"/>
  <c r="K9" i="6"/>
  <c r="K10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4" i="6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" i="3"/>
  <c r="I8" i="12"/>
  <c r="L3" i="12"/>
  <c r="I4" i="12"/>
  <c r="J4" i="12"/>
  <c r="L4" i="12"/>
  <c r="J5" i="12"/>
  <c r="L2" i="12"/>
  <c r="K2" i="12"/>
  <c r="I2" i="12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4" i="5"/>
  <c r="G2" i="12" s="1"/>
  <c r="G9" i="12" l="1"/>
  <c r="G5" i="12"/>
  <c r="G4" i="12"/>
  <c r="G8" i="12"/>
  <c r="G3" i="12"/>
  <c r="G12" i="12"/>
  <c r="L12" i="12"/>
  <c r="L5" i="12"/>
  <c r="L9" i="12"/>
  <c r="K3" i="12"/>
  <c r="K9" i="12"/>
  <c r="K12" i="12"/>
  <c r="K5" i="12"/>
  <c r="J12" i="12"/>
  <c r="J3" i="12"/>
  <c r="J2" i="12"/>
  <c r="I12" i="12"/>
  <c r="I5" i="12"/>
  <c r="I9" i="12"/>
  <c r="H8" i="12"/>
  <c r="H2" i="12"/>
  <c r="H9" i="12"/>
  <c r="H5" i="12"/>
  <c r="H3" i="12"/>
  <c r="H12" i="12"/>
  <c r="H4" i="12"/>
  <c r="F5" i="12"/>
  <c r="F2" i="12"/>
  <c r="F3" i="12"/>
  <c r="F9" i="12"/>
  <c r="F8" i="12"/>
  <c r="F12" i="12"/>
  <c r="F4" i="12"/>
  <c r="E8" i="12"/>
  <c r="E2" i="12"/>
  <c r="E12" i="12"/>
  <c r="E5" i="12"/>
  <c r="E4" i="12"/>
  <c r="E3" i="12"/>
  <c r="E9" i="12"/>
  <c r="C2" i="12" l="1"/>
  <c r="C5" i="12"/>
  <c r="C8" i="12"/>
  <c r="C4" i="12"/>
  <c r="C3" i="12"/>
  <c r="C12" i="12"/>
  <c r="C13" i="12" s="1"/>
  <c r="C18" i="12" s="1"/>
  <c r="C10" i="12" l="1"/>
  <c r="C17" i="12" s="1"/>
  <c r="C6" i="12"/>
  <c r="C16" i="12" s="1"/>
  <c r="C20" i="12" l="1"/>
  <c r="C19" i="12"/>
</calcChain>
</file>

<file path=xl/sharedStrings.xml><?xml version="1.0" encoding="utf-8"?>
<sst xmlns="http://schemas.openxmlformats.org/spreadsheetml/2006/main" count="1683" uniqueCount="714">
  <si>
    <t>Par</t>
  </si>
  <si>
    <t>Pol</t>
  </si>
  <si>
    <t>Název položky</t>
  </si>
  <si>
    <t>ORG</t>
  </si>
  <si>
    <t>Název org.</t>
  </si>
  <si>
    <t>ÚZ</t>
  </si>
  <si>
    <t>Celkem Příjmy</t>
  </si>
  <si>
    <t>Celkem Výdaje</t>
  </si>
  <si>
    <t>Celkem Financování</t>
  </si>
  <si>
    <t>Celkem Saldo (P-V)</t>
  </si>
  <si>
    <t>Celkem Saldo</t>
  </si>
  <si>
    <t>Správní poplatky</t>
  </si>
  <si>
    <t>Ochrana obyvatelstva</t>
  </si>
  <si>
    <t>Nákup ostatních služeb</t>
  </si>
  <si>
    <t>Požární ochrana - dobrovolná část</t>
  </si>
  <si>
    <t>Ostatní platy</t>
  </si>
  <si>
    <t>Ostatní osobní výdaje</t>
  </si>
  <si>
    <t>Drobný hmotný dlouhodobý majetek</t>
  </si>
  <si>
    <t>Nákup materiálu jinde nezařazený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</si>
  <si>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</si>
  <si>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</si>
  <si>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</si>
  <si>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</si>
  <si>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</si>
  <si>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</si>
  <si>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Opravy a udržování</t>
  </si>
  <si>
    <t>Ostatní neinvestiční přijaté transfery ze státního rozpočtu</t>
  </si>
  <si>
    <t>Územní plánování</t>
  </si>
  <si>
    <t>Sankční platby přijaté od jiných subjektů</t>
  </si>
  <si>
    <t>Činnost místní správy</t>
  </si>
  <si>
    <t>21 - Oddělení stavební</t>
  </si>
  <si>
    <t>Sběr a svoz komunálních odpadů</t>
  </si>
  <si>
    <t>Poplatek za komunální odpad</t>
  </si>
  <si>
    <t>Příjmy z poskytování služeb a výrobků</t>
  </si>
  <si>
    <t>Ost. správa v ochraně život. prostředí</t>
  </si>
  <si>
    <t>Čin. památkových ústavů, hradů a zámků</t>
  </si>
  <si>
    <t>Sběr a svoz nebezpečných odpadů</t>
  </si>
  <si>
    <t>Protieroz.,protilavin.a protipož.ochrana</t>
  </si>
  <si>
    <t>Péče o vzhled obcí a veřejnou zeleň</t>
  </si>
  <si>
    <t>22 - Oddělení životního prostření</t>
  </si>
  <si>
    <t>23 - Oddělení dopravy</t>
  </si>
  <si>
    <t>Finanční vypořádání minulých let</t>
  </si>
  <si>
    <t>Ostatní přijaté vratky transferů</t>
  </si>
  <si>
    <t>Komunální služby a územní rozvoj j.n.</t>
  </si>
  <si>
    <t>FO - TSMS - provoz + odpisy</t>
  </si>
  <si>
    <t>31 - Příspěvky TSMS</t>
  </si>
  <si>
    <t>Neinvestiční přijaté transfery od krajů</t>
  </si>
  <si>
    <t>Ostatní investiční přijaté transfery ze státního rozpočtu</t>
  </si>
  <si>
    <t>Činnosti muzeí a galerií</t>
  </si>
  <si>
    <t>FO - ZS-A - expozice</t>
  </si>
  <si>
    <t>FO - ZS-A - provoz + odpisy</t>
  </si>
  <si>
    <t>FO - ZS-A - nájem expozice</t>
  </si>
  <si>
    <t>32 - Příspěvky ZS-A</t>
  </si>
  <si>
    <t>Mateřské školy</t>
  </si>
  <si>
    <t>FO - MŠ Zvídálek - provoz</t>
  </si>
  <si>
    <t>Základní školy</t>
  </si>
  <si>
    <t>FO - ZŠ Tyršova - provoz</t>
  </si>
  <si>
    <t>FO - ZŠ Komenského - provoz</t>
  </si>
  <si>
    <t>FO - ÚNP - ZŠ Komenského IT</t>
  </si>
  <si>
    <t>FO - ÚNP - ZŠ Komenského Glitter Stars</t>
  </si>
  <si>
    <t>Školní stravování</t>
  </si>
  <si>
    <t>Základní umělecké školy</t>
  </si>
  <si>
    <t>FO - ZUŠ - provoz</t>
  </si>
  <si>
    <t>33 - Příspěvky - školy</t>
  </si>
  <si>
    <t>34 - Transfery</t>
  </si>
  <si>
    <t>Krátkodobé přijaté půjčené prostředky</t>
  </si>
  <si>
    <t>FO - Splátka revolving. úvěru - valy a cyklostezka</t>
  </si>
  <si>
    <t>FO - Bank.účty-změna stavu krátk.prostř.</t>
  </si>
  <si>
    <t>FO - Předplacené nájemné E-COM</t>
  </si>
  <si>
    <t>FO - Úvěr - SC Bonaparte</t>
  </si>
  <si>
    <t>FO - Předplacené nájemné - byty Litavská</t>
  </si>
  <si>
    <t>FO - Úvěr - závazek Bonaparte</t>
  </si>
  <si>
    <t>FO - Úvěr VaK - budova</t>
  </si>
  <si>
    <t>FO - Úvěr -  VaK - akcie</t>
  </si>
  <si>
    <t>FO - Úvěr - MŠ</t>
  </si>
  <si>
    <t>35 - Splátky bankovních půjček</t>
  </si>
  <si>
    <t>FO - Daň z příjmů FO placená plátci</t>
  </si>
  <si>
    <t>FO - Daň z příjmů FO placená poplatníky</t>
  </si>
  <si>
    <t>FO - Daň z příjmů FO vybíraná srážkou</t>
  </si>
  <si>
    <t>FO - Daň z příjmů práv.osob</t>
  </si>
  <si>
    <t>FO - Daň z příjmů práv.osob-obce</t>
  </si>
  <si>
    <t>Daň z přidané hodnoty</t>
  </si>
  <si>
    <t>FO - DPH</t>
  </si>
  <si>
    <t>Poplatek ze psů</t>
  </si>
  <si>
    <t>FO - Poplatek ze psů</t>
  </si>
  <si>
    <t>Daň z hazardních her</t>
  </si>
  <si>
    <t>FO - Daň z hazardních her</t>
  </si>
  <si>
    <t>Daň z nemovitých věcí</t>
  </si>
  <si>
    <t>FO - Daň z nemovitých věcí</t>
  </si>
  <si>
    <t>IR - Dotace valy+zeď - splátka revolvingového úvěru</t>
  </si>
  <si>
    <t>Bytové hospodářství</t>
  </si>
  <si>
    <t>Příjmy z úroků (část)</t>
  </si>
  <si>
    <t>FO - Příjmy z úroků (část)</t>
  </si>
  <si>
    <t>Ost.rozvoj bydlení a bytového hosp.</t>
  </si>
  <si>
    <t>Přijaté neinvestiční dary</t>
  </si>
  <si>
    <t>Sankční platby přijaté od státu, obcí a krajů</t>
  </si>
  <si>
    <t>Přijaté pojistné náhrady</t>
  </si>
  <si>
    <t>Obecné příjmy a výd.z finančních operací</t>
  </si>
  <si>
    <t>Převody vl.fondům v rozpočtech úz.úrovně</t>
  </si>
  <si>
    <t>Převody z vlastních fondů hospodářské (podnikatelské) činnosti</t>
  </si>
  <si>
    <t>FO - VHČ splátka jistin úvěrů</t>
  </si>
  <si>
    <t>Převody z ostatních vlastních fondů</t>
  </si>
  <si>
    <t>FO - VHČ odvod do FKSP</t>
  </si>
  <si>
    <t>Doprav.obslužnost veřejn.službami</t>
  </si>
  <si>
    <t>Výdaje na dopravní územní obslužnost</t>
  </si>
  <si>
    <t>FO - IDS JMK + rozšíření dopravy</t>
  </si>
  <si>
    <t>Ost.zál.kultury, církví a sděl.prostř.</t>
  </si>
  <si>
    <t>FO - OPS Mohyla Míru</t>
  </si>
  <si>
    <t>Využití volného času dětí a mládeže</t>
  </si>
  <si>
    <t>FO - DDM - provoz</t>
  </si>
  <si>
    <t>Ostatní zájmová činnost a rekreace</t>
  </si>
  <si>
    <t>FO - Sdružení Slavkovské bojiště</t>
  </si>
  <si>
    <t>Nebytové hospodářství</t>
  </si>
  <si>
    <t>Nájemné</t>
  </si>
  <si>
    <t>FO - Nájemné stánek koupaliště</t>
  </si>
  <si>
    <t>Úroky vlastní</t>
  </si>
  <si>
    <t>FO - Úroky z revolvingového úvěru zámecká zeď</t>
  </si>
  <si>
    <t>FO - Úroky z revolvingového úvěru zámecké valy</t>
  </si>
  <si>
    <t>FO - Nájem polní hnojiště</t>
  </si>
  <si>
    <t>FO - Sdružení měst a obcí JM</t>
  </si>
  <si>
    <t>FO - DSO ŽLaP</t>
  </si>
  <si>
    <t>Sběr a svoz ostatních odpadů</t>
  </si>
  <si>
    <t>Knihy, učební pomůcky a tisk</t>
  </si>
  <si>
    <t>Služby školení a vzdělávání</t>
  </si>
  <si>
    <t>FO - Služby peněžních ústavů</t>
  </si>
  <si>
    <t>Ostatní finanční operace</t>
  </si>
  <si>
    <t>Platby daní a poplatků státnímu rozpočtu</t>
  </si>
  <si>
    <t>FO - Platba DPH</t>
  </si>
  <si>
    <t>FO - Nájem konírny DPH</t>
  </si>
  <si>
    <t>36 - Ostatní</t>
  </si>
  <si>
    <t>IR - Popl. za už.veř.prostranství</t>
  </si>
  <si>
    <t>IR - Správní poplatky</t>
  </si>
  <si>
    <t>Sportovní zařízení v majetku obce</t>
  </si>
  <si>
    <t>Přijaté dary na pořízení dlouhodobého majetku</t>
  </si>
  <si>
    <t>IR - Projektová dokumentace (ostatní nespecifikované)</t>
  </si>
  <si>
    <t>Příjmy z prodeje pozemků</t>
  </si>
  <si>
    <t>IR - Příjmy z prodeje pozemků</t>
  </si>
  <si>
    <t>Ostatní příjmy z vlastní činnosti</t>
  </si>
  <si>
    <t>IR - Věcná břemena</t>
  </si>
  <si>
    <t>Silnice</t>
  </si>
  <si>
    <t>IR - Spoluúčast ACHP - oprava a údržba komunikace</t>
  </si>
  <si>
    <t>Budovy, haly a stavby</t>
  </si>
  <si>
    <t>IR - Projektová dokumentace ul. Malinovského</t>
  </si>
  <si>
    <t>IR - Projektová dokumentace ul. Jiráskova</t>
  </si>
  <si>
    <t>Ostatní záležitosti pozemních komunikací</t>
  </si>
  <si>
    <t>IR - Plánovací smlouva - p. Šťastný Zlatá Hora II</t>
  </si>
  <si>
    <t>IR - Plánovací smlouva - Mgr. Havránek</t>
  </si>
  <si>
    <t>IR - Plánovací smlouva Na Vyhlídce</t>
  </si>
  <si>
    <t>Stroje, přístroje a zařízení</t>
  </si>
  <si>
    <t>Ostatní záležitosti v silniční dopravě</t>
  </si>
  <si>
    <t>IR - Dopravní značení</t>
  </si>
  <si>
    <t>IR - Projektová dokumentace nová MŠ</t>
  </si>
  <si>
    <t>IR - Nutné opravy budov a staveb</t>
  </si>
  <si>
    <t>Kulturní předměty</t>
  </si>
  <si>
    <t>Zachování a obnova kulturních památek</t>
  </si>
  <si>
    <t>IR - Zámecká zeď - čerpání revolvingového úvěru</t>
  </si>
  <si>
    <t>IR - Zámecká zeď - spoluúčast</t>
  </si>
  <si>
    <t>IR - Zámecké valy - čerpání revolvingového úvěru</t>
  </si>
  <si>
    <t>IR - Zámecké valy - spoluúčast</t>
  </si>
  <si>
    <t>Poříz.,a obnova hodnot kultur. povědomí</t>
  </si>
  <si>
    <t>Zájmová činnost v kultuře</t>
  </si>
  <si>
    <t>Všeobecná ambulantní péče</t>
  </si>
  <si>
    <t>Veřejné osvětlení</t>
  </si>
  <si>
    <t>IR - VO</t>
  </si>
  <si>
    <t>Pozemky</t>
  </si>
  <si>
    <t>IR - Výkupy pozemků</t>
  </si>
  <si>
    <t>Ost.zál.v obl.bydlení, komunál.služeb</t>
  </si>
  <si>
    <t>Požární ochrana - profesionální část</t>
  </si>
  <si>
    <t>IR - Výstavba infrastruktury - stanice HZS JMKa ZZS JMK</t>
  </si>
  <si>
    <t>Povinné pojistné na sociál. zabezp. a příspěvek na stát. politiku zaměst.</t>
  </si>
  <si>
    <t>Povinné pojistné na veřejné zdravotní pojištění</t>
  </si>
  <si>
    <t>IR - Vypracování žádostí o dotaci včetně zajištění dokladů</t>
  </si>
  <si>
    <t>IR - Veřejná architektonická soutěž SCB</t>
  </si>
  <si>
    <t>41 - Oddělení Investic a rozvoje</t>
  </si>
  <si>
    <t>SM - Převod z FSM (ul. Bučovická, Husova 63b, Litavská)</t>
  </si>
  <si>
    <t>SM - Pojištění majetku města</t>
  </si>
  <si>
    <t>SM - Husova 63</t>
  </si>
  <si>
    <t>SM - Projektová dokumentace Bučovická</t>
  </si>
  <si>
    <t>SM - Projektová dokumentace Husova 63b - statické zajištění</t>
  </si>
  <si>
    <t>42 - Oddělení správy majetku</t>
  </si>
  <si>
    <t>SV - Dotace - pěstounská péče</t>
  </si>
  <si>
    <t>Neinvestiční přijaté transfery od obcí</t>
  </si>
  <si>
    <t>SV - Neinvestiční přijaté transfery od obcí</t>
  </si>
  <si>
    <t>SV - Klub důchodců - knihy, tisk</t>
  </si>
  <si>
    <t>SV - Klub důchodců - DDHM</t>
  </si>
  <si>
    <t>SV - Klub důchodců - materiál</t>
  </si>
  <si>
    <t>SV - Klub důchodců - studená voda</t>
  </si>
  <si>
    <t>SV - Klub důchodců - elektr. Energie</t>
  </si>
  <si>
    <t>SV - Klub důchodců - ostatní služby</t>
  </si>
  <si>
    <t>Ost.čin. souvis. se službami pro obyv.</t>
  </si>
  <si>
    <t>Ostat.sociální péče rodině a manželství</t>
  </si>
  <si>
    <t>Platy zaměstnanců v pracovním poměru</t>
  </si>
  <si>
    <t>SV - Pěstounská péče - osobní náklady</t>
  </si>
  <si>
    <t>Povinné pojistné na úrazové pojištění</t>
  </si>
  <si>
    <t>SV - Rodinná poradna</t>
  </si>
  <si>
    <t>Cestovné (tuzemské i zahraniční)</t>
  </si>
  <si>
    <t>Náhrady mezd v době nemoci</t>
  </si>
  <si>
    <t>Osobní asistence a pečovatelská služba</t>
  </si>
  <si>
    <t>SV - Komunitní plán města</t>
  </si>
  <si>
    <t>Pohoštění</t>
  </si>
  <si>
    <t>Věcné dary</t>
  </si>
  <si>
    <t>SV - Oblastní charita</t>
  </si>
  <si>
    <t>Ost.služby v oblasti sociální prevence</t>
  </si>
  <si>
    <t>SV - Humanitární účely</t>
  </si>
  <si>
    <t>SV - Ostatní služby</t>
  </si>
  <si>
    <t>50 - Odbor sociálních věcí</t>
  </si>
  <si>
    <t>VV - Cestovní doklady</t>
  </si>
  <si>
    <t>VV - Občanské průkazy</t>
  </si>
  <si>
    <t>VV - Matrika</t>
  </si>
  <si>
    <t>VV - Veřejnoprávní smlouvy</t>
  </si>
  <si>
    <t>VV - Sankční platby - pokuty</t>
  </si>
  <si>
    <t>VV - Sankční platby - pokutové bloky</t>
  </si>
  <si>
    <t>VV - Sbor pro občanské záležitosti</t>
  </si>
  <si>
    <t>Volby do zastupitelstev ÚSC</t>
  </si>
  <si>
    <t>Volba prezidenta republiky</t>
  </si>
  <si>
    <t>VV - Obřadní síň</t>
  </si>
  <si>
    <t>61 - Oddělení vnitřní věci</t>
  </si>
  <si>
    <t>ŽÚ - Správní poplatky</t>
  </si>
  <si>
    <t>ŽÚ - Sankční platby - pokuty</t>
  </si>
  <si>
    <t>62 - Oddělení ŽÚ</t>
  </si>
  <si>
    <t>Příjmy za ZOZ od žadatelů o řidičské oprávnění</t>
  </si>
  <si>
    <t>DSH - Příjmy za ZOZ - řidičáky</t>
  </si>
  <si>
    <t>DSH - Správní poplatky</t>
  </si>
  <si>
    <t>DSH - Příjmy parkovací karty</t>
  </si>
  <si>
    <t>Bezpečnost silničního provozu</t>
  </si>
  <si>
    <t>DSH - Správní řízení - radar</t>
  </si>
  <si>
    <t>Ostatní záležitosti v dopravě</t>
  </si>
  <si>
    <t>DSH - Sankční platby - pokuty</t>
  </si>
  <si>
    <t>DSH - Sankční platby PČR - radar</t>
  </si>
  <si>
    <t>DSH  - Sankční platby - radar</t>
  </si>
  <si>
    <t>DSH - BESIP</t>
  </si>
  <si>
    <t>OVV  - Městský ples</t>
  </si>
  <si>
    <t>OVV - Městský ples</t>
  </si>
  <si>
    <t>Mezinárodní spolupráce (jinde nezař.)</t>
  </si>
  <si>
    <t>Ostatní záležitosti kultury</t>
  </si>
  <si>
    <t>OVV - Kronika</t>
  </si>
  <si>
    <t>Ost.záležitosti sdělovacích prostředků</t>
  </si>
  <si>
    <t>OVV - Zpravodaj</t>
  </si>
  <si>
    <t>Dary obyvatelstvu</t>
  </si>
  <si>
    <t>OVV  - Dotace na činnost mládeže</t>
  </si>
  <si>
    <t>OVV -  Dotace na veřejnoprospěšné činnosti</t>
  </si>
  <si>
    <t>Léčebny dlouhodobě nemocných</t>
  </si>
  <si>
    <t>Neinvestiční transfery krajům</t>
  </si>
  <si>
    <t>OVV - Individuální dotace</t>
  </si>
  <si>
    <t>OVV - Mobilní rozhlas</t>
  </si>
  <si>
    <t>OVV - Propagace</t>
  </si>
  <si>
    <t>OVV - Dary obyvatelstvu (popelnice)</t>
  </si>
  <si>
    <t>OVV  - Komise pro zahraniční vztahy</t>
  </si>
  <si>
    <t>Ostatní činnosti j.n.</t>
  </si>
  <si>
    <t>Nespecifikované rezervy</t>
  </si>
  <si>
    <t>OVV - Nespecifikované rezervy</t>
  </si>
  <si>
    <t>71 - Vnější vztahy</t>
  </si>
  <si>
    <t>Ostatní záležitosti vzdělávání</t>
  </si>
  <si>
    <t>MAP - Spoluúčast</t>
  </si>
  <si>
    <t>72 - MAP</t>
  </si>
  <si>
    <t>MěÚ - Od obcí - veřejnoprávní smlouvy</t>
  </si>
  <si>
    <t>MěÚ - Platy zaměstnanců v prac.poměru</t>
  </si>
  <si>
    <t>MěÚ - Pov.soc.pojistné,přísp.na st.polit.zam.</t>
  </si>
  <si>
    <t>MěÚ - Povinné pojistné na úrazové pojištění</t>
  </si>
  <si>
    <t>MěÚ - Knihy, učeb.pom. a tisk</t>
  </si>
  <si>
    <t>MěÚ - DDHM - ICT</t>
  </si>
  <si>
    <t>MěÚ - DDHM - ostatní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</si>
  <si>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</si>
  <si>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</si>
  <si>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</si>
  <si>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</si>
  <si>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</si>
  <si>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Studená voda</t>
  </si>
  <si>
    <t>MěÚ - Plyn</t>
  </si>
  <si>
    <t>MěÚ - Elektrická energie</t>
  </si>
  <si>
    <t>MěÚ - Pohonné hmoty a maziva</t>
  </si>
  <si>
    <t>Poštovní služby</t>
  </si>
  <si>
    <t>MěÚ - Poštovní služby</t>
  </si>
  <si>
    <t>MěÚ - Služby elektronických komunikací</t>
  </si>
  <si>
    <t>MěÚ - Služby peněžních ústavů - pojištění auta</t>
  </si>
  <si>
    <t>Konzultační, poradenské a právní služby</t>
  </si>
  <si>
    <t>MěÚ - Poradenské a právní služby</t>
  </si>
  <si>
    <t>MěÚ - Služby -  školení</t>
  </si>
  <si>
    <t>MěÚ - Služby -  školení SW</t>
  </si>
  <si>
    <t>MěÚ - Zpracování dat a služby ICT</t>
  </si>
  <si>
    <t>MěÚ - Elektronické a moderní služby - udržitelnost</t>
  </si>
  <si>
    <t>MěÚ - Efektivní elektronický úřad - udržitelnost</t>
  </si>
  <si>
    <t>MěÚ - Služby - stravování</t>
  </si>
  <si>
    <t>MěÚ - Služby - BTH - úklid,ostraha</t>
  </si>
  <si>
    <t>MěÚ - Služby - ICT</t>
  </si>
  <si>
    <t>MěÚ - Služby - ostatní</t>
  </si>
  <si>
    <t>MěÚ - Služby - auta</t>
  </si>
  <si>
    <t>MěÚ - Opravy - majetek</t>
  </si>
  <si>
    <t>MěÚ - Opavy - ICT</t>
  </si>
  <si>
    <t>MěÚ - Opravy - auta</t>
  </si>
  <si>
    <t>MěÚ - Cestovné (tuz. i zahr.)</t>
  </si>
  <si>
    <t>MěÚ - Pohoštění</t>
  </si>
  <si>
    <t>Poskytnuté náhrady</t>
  </si>
  <si>
    <t>MěÚ - Věcné dary</t>
  </si>
  <si>
    <t>MěÚ - Platby daní a poplatků SR</t>
  </si>
  <si>
    <t>Ostatní neinvestiční transfery obyvatelstvu</t>
  </si>
  <si>
    <t>MěÚ - FKSP</t>
  </si>
  <si>
    <t>Programové vybavení</t>
  </si>
  <si>
    <t>MěÚ - Kotelna č.p. 260</t>
  </si>
  <si>
    <t>MěÚ - Klimatizace č.p. 65</t>
  </si>
  <si>
    <t>81 - MěÚ</t>
  </si>
  <si>
    <t>Zastupitelstva obcí</t>
  </si>
  <si>
    <t>Odměny členů zastupitelstev obcí a krajů</t>
  </si>
  <si>
    <t>ZO - Odměny členů zastupitelstev obcí a krajů</t>
  </si>
  <si>
    <t>ZO - Pov.soc.pojistné,přísp.na st.polit.zam.</t>
  </si>
  <si>
    <t>ZO - Pov.zdravot.pojistné</t>
  </si>
  <si>
    <t>ZO - Služby školení a vzdělávání</t>
  </si>
  <si>
    <t>ZO - Cestovné (tuz. i zahr.)</t>
  </si>
  <si>
    <t>ZO - Pohoštění</t>
  </si>
  <si>
    <t>Ostatní nákupy jinde nezařazené</t>
  </si>
  <si>
    <t>ZO - Věcné dary</t>
  </si>
  <si>
    <t>ZO - Ost. neinv. transfery obyvatelstvu</t>
  </si>
  <si>
    <t>82 - Zastupitelé</t>
  </si>
  <si>
    <t>MěP - Veřejnoprávní smlouvy</t>
  </si>
  <si>
    <t>MěP - Příjmy z parkovacích automatů</t>
  </si>
  <si>
    <t>Bezpečnost a veřejný pořádek</t>
  </si>
  <si>
    <t>MěP - Sankční platby - pokuty</t>
  </si>
  <si>
    <t>Ostatní nedaňové příjmy jinde nezařazené</t>
  </si>
  <si>
    <t>MěP - Platy zaměstnanců v prac.poměru</t>
  </si>
  <si>
    <t>MěP - Pov.soc.pojistné,přísp.na st.polit.zam.</t>
  </si>
  <si>
    <t>MěP - Pov.zdravot.pojistné</t>
  </si>
  <si>
    <t>MěP - Povinné pojistné na úrazové pojištění</t>
  </si>
  <si>
    <t>Prádlo, oděv a obuv</t>
  </si>
  <si>
    <t>MěP - Prádlo, oděv a obuv</t>
  </si>
  <si>
    <t>MěP - Knihy, učeb.pom. a tisk</t>
  </si>
  <si>
    <t>MěP - Drobný hm. DM</t>
  </si>
  <si>
    <t>MěP - Nákup materiálu j.n.</t>
  </si>
  <si>
    <t>MěP - Studená voda</t>
  </si>
  <si>
    <t>MěP - Elektrická energie</t>
  </si>
  <si>
    <t>MěP - PHM</t>
  </si>
  <si>
    <t>MěP - Poštovní služby</t>
  </si>
  <si>
    <t>MěP - Služby elektronických komunikací</t>
  </si>
  <si>
    <t>MěP - Služby peněžních ústavů</t>
  </si>
  <si>
    <t>MěP - Služby školení a vzdělávání</t>
  </si>
  <si>
    <t>MěP - Služby - stravování</t>
  </si>
  <si>
    <t>MěP - Opravy a udržování</t>
  </si>
  <si>
    <t>MěP - Cestovné (tuz. i zahr.)</t>
  </si>
  <si>
    <t>MěP - Náhrady mezd v době nemoci</t>
  </si>
  <si>
    <t>MěP - FKSP</t>
  </si>
  <si>
    <t>90 - Městská policie</t>
  </si>
  <si>
    <t>Celkem příjmy Odbor kanceláře tajemníka</t>
  </si>
  <si>
    <t>Celkem saldo Odbor kanceláře tajemníka</t>
  </si>
  <si>
    <t>V</t>
  </si>
  <si>
    <t>P</t>
  </si>
  <si>
    <t>Rozpočet schválený 2018</t>
  </si>
  <si>
    <t>Očekávaná skutečnost 2018</t>
  </si>
  <si>
    <t>Rozpočet schválený 2019</t>
  </si>
  <si>
    <t>10 - Odbor kanceláře tajemníka</t>
  </si>
  <si>
    <t>P21</t>
  </si>
  <si>
    <t>V21</t>
  </si>
  <si>
    <t>P22</t>
  </si>
  <si>
    <t>V22</t>
  </si>
  <si>
    <t>P23</t>
  </si>
  <si>
    <t>Celkem příjmy Odbor stavební úřadu a životního prostředí</t>
  </si>
  <si>
    <t>Celkem saldo Odbor stavební úřadu a životního prostředí</t>
  </si>
  <si>
    <t>Příjmy Oddělení stavební</t>
  </si>
  <si>
    <t>Výdaje Oddělení stavební</t>
  </si>
  <si>
    <t>Saldo Oddělení stavební</t>
  </si>
  <si>
    <t>Příjmy Oddělení životního prostření</t>
  </si>
  <si>
    <t>Výdaje Oddělení životního prostření</t>
  </si>
  <si>
    <t>Saldo Oddělení životního prostření</t>
  </si>
  <si>
    <t>Příjmy Oddělení dopravy</t>
  </si>
  <si>
    <t>20 - Odbor stavební úřadu a životního prostředí</t>
  </si>
  <si>
    <t>Název paragrafu</t>
  </si>
  <si>
    <t>P31</t>
  </si>
  <si>
    <t>V31</t>
  </si>
  <si>
    <t>P32</t>
  </si>
  <si>
    <t>V32</t>
  </si>
  <si>
    <t>P33</t>
  </si>
  <si>
    <t>V33</t>
  </si>
  <si>
    <t>P34</t>
  </si>
  <si>
    <t>P36</t>
  </si>
  <si>
    <t>F35</t>
  </si>
  <si>
    <t>V36</t>
  </si>
  <si>
    <t>Celkem příjmy Finanční odbor</t>
  </si>
  <si>
    <t>Celkem výdaje Finanční odbor</t>
  </si>
  <si>
    <t>Celkem financování Finanční odbor</t>
  </si>
  <si>
    <t>Celkem výdaje Odbor stavební úřadu a životního prostředí</t>
  </si>
  <si>
    <t>Celkem saldo Finanční odbor</t>
  </si>
  <si>
    <t>Příjmy Příspěvky TSMS</t>
  </si>
  <si>
    <t>Výdaje Příspěvky TSMS</t>
  </si>
  <si>
    <t>Saldo Příspěvky TSMS</t>
  </si>
  <si>
    <t>Příjmy Příspěvky ZS-A</t>
  </si>
  <si>
    <t>Výdaje Příspěvky ZS-A</t>
  </si>
  <si>
    <t>Saldo Příspěvky ZS-A</t>
  </si>
  <si>
    <t>Příjmy Příspěvky - školy</t>
  </si>
  <si>
    <t>Výdaje Příspěvky - školy</t>
  </si>
  <si>
    <t>Saldo Příspěvky - školy</t>
  </si>
  <si>
    <t>Financování Splátky bankovních půjček</t>
  </si>
  <si>
    <t>Příjmy Ostatní</t>
  </si>
  <si>
    <t>Výdaje Ostatní</t>
  </si>
  <si>
    <t>Saldo Ostatní</t>
  </si>
  <si>
    <t>Příjmy Transfery</t>
  </si>
  <si>
    <t>30 - Finanční odbor</t>
  </si>
  <si>
    <t>P41</t>
  </si>
  <si>
    <t>PříjmyOddělení Investic a rozvoje</t>
  </si>
  <si>
    <t>Výdaje Oddělení Investic a rozvoje</t>
  </si>
  <si>
    <t>Saldo Oddělení Investic a rozvoje</t>
  </si>
  <si>
    <t>V41</t>
  </si>
  <si>
    <t>P42</t>
  </si>
  <si>
    <t>V42</t>
  </si>
  <si>
    <t>Příjmy Oddělení správy majetku</t>
  </si>
  <si>
    <t>Výdaje Oddělení správy majetku</t>
  </si>
  <si>
    <t>Saldo Oddělení správy majetku</t>
  </si>
  <si>
    <t>Celkem příjmy Odbor správy majetku, investic a rozvoje</t>
  </si>
  <si>
    <t>Celkem výdaje Odbor správy majetku, investic a rozvoje</t>
  </si>
  <si>
    <t>Celkem saldo Odbor správy majetku, investic a rozvoje</t>
  </si>
  <si>
    <t>40 - Odbor správy majetku, investic a rozvoje</t>
  </si>
  <si>
    <t>P50</t>
  </si>
  <si>
    <t>V50</t>
  </si>
  <si>
    <t>Celkem příjmy Odbor sociálních věcí</t>
  </si>
  <si>
    <t>Celkem výdaje Odbor sociálních věcí</t>
  </si>
  <si>
    <t>Celkem saldo Odbor sociálních věcí</t>
  </si>
  <si>
    <t>P61</t>
  </si>
  <si>
    <t>V61</t>
  </si>
  <si>
    <t>P62</t>
  </si>
  <si>
    <t>Příjmy Oddělení vnitřní věci</t>
  </si>
  <si>
    <t>Výdaje Oddělení vnitřní věci</t>
  </si>
  <si>
    <t>Saldo Oddělení vnitřní věci</t>
  </si>
  <si>
    <t>P63</t>
  </si>
  <si>
    <t>V63</t>
  </si>
  <si>
    <t>Příjmy Oddělení ŽÚ</t>
  </si>
  <si>
    <t>Příjmy Oddělení DSH</t>
  </si>
  <si>
    <t>Výdaje Oddělení DSH</t>
  </si>
  <si>
    <t>Saldo Oddělení DSH</t>
  </si>
  <si>
    <t>Celkem příjmy Odbor správních činností</t>
  </si>
  <si>
    <t>Celkem výdaje Odbor správních činností</t>
  </si>
  <si>
    <t>Celkem saldo Odbor správních činností</t>
  </si>
  <si>
    <t>60 - Odbor správních činností</t>
  </si>
  <si>
    <t>63  - Oddělení DSH</t>
  </si>
  <si>
    <t>P71</t>
  </si>
  <si>
    <t>V71</t>
  </si>
  <si>
    <t>Příjmy Vnější vztahy</t>
  </si>
  <si>
    <t>Výdaje Vnější vztahy</t>
  </si>
  <si>
    <t>Saldo Vnější vztahy</t>
  </si>
  <si>
    <t>P72</t>
  </si>
  <si>
    <t>V72</t>
  </si>
  <si>
    <t>Příjmy MAP</t>
  </si>
  <si>
    <t>Výdaje MAP</t>
  </si>
  <si>
    <t>Saldo MAP</t>
  </si>
  <si>
    <t>Celkem příjmy Odbor vnějších vztahů</t>
  </si>
  <si>
    <t>Celkem výdaje Odbor vnějších vztahů</t>
  </si>
  <si>
    <t>Celkem saldo Odbor vnějších vztahů</t>
  </si>
  <si>
    <t>P81</t>
  </si>
  <si>
    <t>V81</t>
  </si>
  <si>
    <t>Příjmy MěÚ</t>
  </si>
  <si>
    <t>Výdaje MěÚ</t>
  </si>
  <si>
    <t>Saldo MěÚ</t>
  </si>
  <si>
    <t>B82</t>
  </si>
  <si>
    <t>Výdaje Zastupitelé</t>
  </si>
  <si>
    <t xml:space="preserve">Celkem příjmy Městský úřad </t>
  </si>
  <si>
    <t xml:space="preserve">Celkem výdaje Městský úřad </t>
  </si>
  <si>
    <t xml:space="preserve">Celkem saldo Městský úřad </t>
  </si>
  <si>
    <t xml:space="preserve">80 -Městský úřad </t>
  </si>
  <si>
    <t>P90</t>
  </si>
  <si>
    <t>V90</t>
  </si>
  <si>
    <t>Celkem příjmy Městská policie</t>
  </si>
  <si>
    <t>Celkem výdaje Městská policie</t>
  </si>
  <si>
    <t>Celkem saldo Městská policie</t>
  </si>
  <si>
    <t>Pov.soc.pojistné,přísp.na st.polit.zam.</t>
  </si>
  <si>
    <t>Ostatní neinv. přijaté transf. ze SR</t>
  </si>
  <si>
    <t>Pov.zdravot.pojistné</t>
  </si>
  <si>
    <t>Zpracování dat a služby ICT</t>
  </si>
  <si>
    <t>Ost.neinv. transf. nezisk. a podob.org.</t>
  </si>
  <si>
    <t>Neinv.přij. tran. z všeob.pokl.správy SR</t>
  </si>
  <si>
    <t>Vrat.veř.rozp.ústř.úr.poskyt.v min.obd.</t>
  </si>
  <si>
    <t>Drobný hm. DM</t>
  </si>
  <si>
    <t>Nákup materiálu j.n.</t>
  </si>
  <si>
    <t>Platy zaměstnanců v prac.poměru</t>
  </si>
  <si>
    <t>Popl. za už.veř.prostranství</t>
  </si>
  <si>
    <t>Ostatní inv.přijaté transfery ze SR</t>
  </si>
  <si>
    <t>Neinvestiční příspěvky zřízeným PO</t>
  </si>
  <si>
    <t>Investiční transfery zřízeným PO</t>
  </si>
  <si>
    <t>Jiné investiční transfery zřízeným PO</t>
  </si>
  <si>
    <t>Neinv.přij. trf. ze SR - souhrn.dot.vzt.</t>
  </si>
  <si>
    <t>Bank.účty-změna stavu krátk.prostř.</t>
  </si>
  <si>
    <t>Uhraz.splátky dlouhodob. půjč.prostř.</t>
  </si>
  <si>
    <t>Uhraz.splátky krátkodob. půjč.prostř.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</si>
  <si>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</si>
  <si>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</si>
  <si>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</si>
  <si>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</si>
  <si>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</si>
  <si>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Zruš.odvod z loterií a her kromě VHP</t>
  </si>
  <si>
    <t>Převody z vlastních fondů hosp.čin.</t>
  </si>
  <si>
    <t>Neinv.transf.veřej.rozpočt.územní úrovně</t>
  </si>
  <si>
    <t>Ost.inv.dotace veř.rozp.územní úrovně</t>
  </si>
  <si>
    <t>Sankční platby přijaté od jin.subj.</t>
  </si>
  <si>
    <t>Odvody za odnětí půdy ZPF</t>
  </si>
  <si>
    <t>Příjmy za dobýv.nerost.a geolog.práce</t>
  </si>
  <si>
    <t>ŽP - Odvody za odnětí půdy ZPF</t>
  </si>
  <si>
    <t xml:space="preserve">ŽP - Příjmy za dobýv.nerost.a geolog.práce </t>
  </si>
  <si>
    <t>Příjmy z poskyt. služeb a výrobků</t>
  </si>
  <si>
    <t>ŽP - Sankční platby</t>
  </si>
  <si>
    <t xml:space="preserve">F </t>
  </si>
  <si>
    <t>Financování</t>
  </si>
  <si>
    <t xml:space="preserve">V </t>
  </si>
  <si>
    <t>Kapitálové výdaje</t>
  </si>
  <si>
    <t>Běžné výdaje</t>
  </si>
  <si>
    <t xml:space="preserve">P </t>
  </si>
  <si>
    <t>Přijaté transfery</t>
  </si>
  <si>
    <t>Kapitálové příjmy</t>
  </si>
  <si>
    <t>Nedaňové příjmy</t>
  </si>
  <si>
    <t>Daňové příjmy</t>
  </si>
  <si>
    <t>Název třídy</t>
  </si>
  <si>
    <t>Třída POL</t>
  </si>
  <si>
    <t>Komunál.služby a úz.rozvoj j.n.</t>
  </si>
  <si>
    <t xml:space="preserve"> Rozpočet schválený 2019</t>
  </si>
  <si>
    <t>Celkem výdaje Odbor kanceláře tajemníka</t>
  </si>
  <si>
    <t>KT - Správní poplatky</t>
  </si>
  <si>
    <t>KT - Zajištění přípravy na krizové situace</t>
  </si>
  <si>
    <t>KT - Řešení krizových situací</t>
  </si>
  <si>
    <t>SDH - Refundace mezd</t>
  </si>
  <si>
    <t>SDH - Ostatní osobní výdaje</t>
  </si>
  <si>
    <t>SDH - Drobný hmotný dlouhodobý majetek</t>
  </si>
  <si>
    <t>SDH - Nákup materiálu jinde nezařazený</t>
  </si>
  <si>
    <t>SDH - Studená voda</t>
  </si>
  <si>
    <t>SDH - Plyn</t>
  </si>
  <si>
    <t>SDH - Elektrická energie</t>
  </si>
  <si>
    <t>SDH - Pohonné hmoty a maziva</t>
  </si>
  <si>
    <t>SDH - Služby elektronických komunikací</t>
  </si>
  <si>
    <t>SDH - Služby peněžních ústavů</t>
  </si>
  <si>
    <t>SDH - Nákup ostatních služeb</t>
  </si>
  <si>
    <t>SDH - Opravy a udržování</t>
  </si>
  <si>
    <t>SDH - Služby ostatní</t>
  </si>
  <si>
    <t>SDH - Pojištění</t>
  </si>
  <si>
    <t>SÚ - Správní poplatky</t>
  </si>
  <si>
    <t>SÚ - Ostatní neinv. přijaté transf. ze SR</t>
  </si>
  <si>
    <t>SÚ - Sankční platby - pokuty</t>
  </si>
  <si>
    <t>SÚ - Nařízení neodkl. odstranění staveb</t>
  </si>
  <si>
    <t>SÚ - Podíl k dotaci MPZ</t>
  </si>
  <si>
    <t>SÚ - Změna č. 1 ÚP Slavkov u Brna</t>
  </si>
  <si>
    <t>SÚ - Aktualizace programu regenerace MPZ</t>
  </si>
  <si>
    <t>ŽP - Správní poplatky</t>
  </si>
  <si>
    <t>ŽP - Poplatek za komunální odpad</t>
  </si>
  <si>
    <t>ŽP - Odměna za třídění odpadu</t>
  </si>
  <si>
    <t>ŽP - Odměna za třídění odpadu EKO KOM</t>
  </si>
  <si>
    <t>ŽP - Svoz nebezpečného odpadu</t>
  </si>
  <si>
    <t>ŽP - Údržba - sečení v remízcích a větrolamech</t>
  </si>
  <si>
    <t>ŽP - Zámecký park s alejemi - podíl a administrace</t>
  </si>
  <si>
    <t>ŽP - Aleje - podíl a administrace</t>
  </si>
  <si>
    <t>ŽP - Biokoridor RBK 223 - následná péče 1 rok a technický dozor</t>
  </si>
  <si>
    <t>ŽP - Péče o krajinu - dosadba, drobné projekty</t>
  </si>
  <si>
    <t>ŽP - Ostatní činnost místní správy</t>
  </si>
  <si>
    <t>OD - Správní poplatky</t>
  </si>
  <si>
    <t>ŽP - Odpadové hospodářství</t>
  </si>
  <si>
    <t>FO - TSMS - Ostatní přijaté vratky transferů</t>
  </si>
  <si>
    <t>FO - TSMS ÚNP - deratizace</t>
  </si>
  <si>
    <t>FO - TSMS ÚNP - oprava zpevněné plochy kolem plotu jižní tribuny stadionu</t>
  </si>
  <si>
    <t>FO - TSMS ÚNP -  ošetření stromů (stromy pod kontrolou)</t>
  </si>
  <si>
    <t>FO - TSMS ÚNP -  náhradní čtyřletá péče - Obnova zámeckého parku</t>
  </si>
  <si>
    <t>FO - TSMS ÚNP - demontáž a instalace nové střechy stadion</t>
  </si>
  <si>
    <t xml:space="preserve">FO - TSMS ÚNP - dětská hřiště a sportoviště  </t>
  </si>
  <si>
    <t>FO - TSMS ÚNP - pasportizace stromů</t>
  </si>
  <si>
    <t xml:space="preserve">FO - TSMS ÚIP - dokončení parku Litavská </t>
  </si>
  <si>
    <t>FO - TSMS ÚIP - ruční nářadí a vybavení</t>
  </si>
  <si>
    <t>FO - TSMS ÚIP - zametací vůz</t>
  </si>
  <si>
    <t xml:space="preserve">FO - TSMS ÚIP - spoluúčast dotace BRK  </t>
  </si>
  <si>
    <t>FO - TSMS ÚIP - úvěr nosič nářadí</t>
  </si>
  <si>
    <t xml:space="preserve">FO - TSMS ÚNP - sportovní areál  </t>
  </si>
  <si>
    <t>FO - TSMS ÚNP - kanalizace (dešťové vpusti)</t>
  </si>
  <si>
    <t>FO - TSMS ÚNP - mosty a akvadukty</t>
  </si>
  <si>
    <t>FO - ZS-A - neinvestiční přijaté transfery od krajů</t>
  </si>
  <si>
    <t>FO - ZS-A - ostatní investiční přijaté transfery ze státního rozpočtu</t>
  </si>
  <si>
    <t>FO - ZS-A - ostatní přijaté vratky transferů</t>
  </si>
  <si>
    <t>FO - ZS-A - neinvestiční příspěvky zřízeným PO</t>
  </si>
  <si>
    <t>FO - ZS-A ÚNP - Vzpomínkové akce</t>
  </si>
  <si>
    <t>FO - ZS-A ÚNP - Concentus Moraviae</t>
  </si>
  <si>
    <t xml:space="preserve">FO - ZS-A ÚNP - Dny Slavkova </t>
  </si>
  <si>
    <t>FO - ZS-A  - neinvestiční příspěvky zřízeným PO</t>
  </si>
  <si>
    <t>FO - ZS-A ÚIP - úvěr WC</t>
  </si>
  <si>
    <t>FO - ZS-A - investiční transfery zřízeným PO</t>
  </si>
  <si>
    <t>FO - ZS-A -  jiné investiční transfery zřízeným PO</t>
  </si>
  <si>
    <t>FO - Ostatní neinv. přijaté transf. ze SR</t>
  </si>
  <si>
    <t>FO - Neinvestiční přijaté transfery od krajů</t>
  </si>
  <si>
    <t>FO - Neinvestiční příspěvky zřízeným PO</t>
  </si>
  <si>
    <t>FO - Investiční transfery zřízeným PO</t>
  </si>
  <si>
    <t>FO - ZŠ Komenského  ÚNP - jídelna</t>
  </si>
  <si>
    <t>FO - Neinv.přij. trf. ze SR - souhrn.dot.vzt.</t>
  </si>
  <si>
    <t>FO - Revolvingový úvěr - valy + zeď</t>
  </si>
  <si>
    <t>FO - Úvěr - poliklinika</t>
  </si>
  <si>
    <t>FO - VHP - správní poplatky</t>
  </si>
  <si>
    <t>FO - Zrušený odvod z výherních hracích přístrojů</t>
  </si>
  <si>
    <t>FO - Úroky vlastní</t>
  </si>
  <si>
    <t>FO - Úroky z úvěru VaK - budova</t>
  </si>
  <si>
    <t>FO - Úroky z úvěru -  VaK - akcie</t>
  </si>
  <si>
    <t>FO - Úroky z  úvěru - MŠ</t>
  </si>
  <si>
    <t>SDH - Ostatní platy</t>
  </si>
  <si>
    <t>SDH - Knihy, učební pomůcky a tisk</t>
  </si>
  <si>
    <t>SDH - Služby školení a vzdělávání</t>
  </si>
  <si>
    <t>FO - Sáčky na psí exkrementy</t>
  </si>
  <si>
    <t>IR - Dotace MMR ČR - Územní studie - S1a, S1b, S1c</t>
  </si>
  <si>
    <t>IR - Dotace Obnova zámecké zdi</t>
  </si>
  <si>
    <t>IR - Dotace - zámecké valy</t>
  </si>
  <si>
    <t>IR - Dar - studie sportovních hřišť</t>
  </si>
  <si>
    <t>IR - Nadační příspěvek ČEZ - Oranžové hřiště</t>
  </si>
  <si>
    <t>IR - Oprava silnic</t>
  </si>
  <si>
    <t>IR - Komunikace Nádražní</t>
  </si>
  <si>
    <t>IR - Obnova cihelných zídek na náměstí a mobiliář</t>
  </si>
  <si>
    <t>IR - Spoluúčast  cyklostezka</t>
  </si>
  <si>
    <t>IR - Prodloužení zápůjčky exponátů</t>
  </si>
  <si>
    <t>IR - oprava chodníků ul. Tyršova a Slovákova</t>
  </si>
  <si>
    <t>IR - Parkovací plocha Kaunicova</t>
  </si>
  <si>
    <t>IR - Parkovací stání MŠ Zvídálek</t>
  </si>
  <si>
    <t>IR - Zámecká zeď</t>
  </si>
  <si>
    <t>IR - Obnova zámeckých valů</t>
  </si>
  <si>
    <t>IR - Památník obětem I. a II. sv. války</t>
  </si>
  <si>
    <t>IR - Stadion - skatepark spoluúčast + vybavení</t>
  </si>
  <si>
    <t>IR - Oranžové hřiště</t>
  </si>
  <si>
    <t>IR - Poliklinika - rekonstrukce</t>
  </si>
  <si>
    <t>IR - SÚ - Územní studie A1 a,b,c</t>
  </si>
  <si>
    <t xml:space="preserve">IR - SCB prostorové ozvučení </t>
  </si>
  <si>
    <t>IR - SDH - vrata - spoluúčast dotace</t>
  </si>
  <si>
    <t>IR - Vypracování žádostí o dotace - dohody</t>
  </si>
  <si>
    <t>IR - Ostatní činnost místní správy - DDHM</t>
  </si>
  <si>
    <t>IR - Nemovitosti - znalecké posudky, geometrické plány, poplatky, daň</t>
  </si>
  <si>
    <t>IR - SM - Projektová dokumentace Bučovická</t>
  </si>
  <si>
    <t>IR - SM - Projektová dokumentace Husova 63b - statické zajištění</t>
  </si>
  <si>
    <t>IR - Studie - Úprava veřejného prostranství u DPS</t>
  </si>
  <si>
    <t>IR - Rekonstrukce elektroinstalace 65</t>
  </si>
  <si>
    <t>SM - Rekonstrukce Litavská</t>
  </si>
  <si>
    <t>SV - Ostatní služby - SENIOR TAXI</t>
  </si>
  <si>
    <t>SV - Pěstounská péče - pov.soc.pojistné,přísp.na st.polit.zam.</t>
  </si>
  <si>
    <t>SV - Pěstounská péče - pov.zdravot.pojistné</t>
  </si>
  <si>
    <t>SV - Pěstounská péče - povinné pojistné na úrazové pojištění</t>
  </si>
  <si>
    <t>SV - Pěstounská péče - knihy, učební pomůcky a tisk</t>
  </si>
  <si>
    <t>SV - Pěstounská péče - pohonné hmoty a maziva</t>
  </si>
  <si>
    <t>SV - Pěstounská péče - služby školení a vzdělávání</t>
  </si>
  <si>
    <t>SV - Pěstounská péče - nákup ostatních služeb</t>
  </si>
  <si>
    <t>SV - Pěstounská péče - cestovné (tuzemské i zahraniční)</t>
  </si>
  <si>
    <t>SV - Pěstounská péče - náhrady mezd v době nemoci</t>
  </si>
  <si>
    <t>SV - Sociální rehabilitace Skryje</t>
  </si>
  <si>
    <t>SV - Jiný poskytovatel</t>
  </si>
  <si>
    <t>SV - Vratka sociální pracovníci</t>
  </si>
  <si>
    <t>SV - Vratka SPOD</t>
  </si>
  <si>
    <t>VV - Správní poplatky</t>
  </si>
  <si>
    <t>VV - Volby</t>
  </si>
  <si>
    <t>VV - Volby - ostatní osobní výdaje</t>
  </si>
  <si>
    <t>VV - Volby - nákup materiálu jinde nezařazený</t>
  </si>
  <si>
    <t>VV - Volby - nákup ostatních služeb</t>
  </si>
  <si>
    <t>VV - Volby - pohoštění</t>
  </si>
  <si>
    <t>VV - Volby - pohonné hmoty a maziva</t>
  </si>
  <si>
    <t>VV - Vratka</t>
  </si>
  <si>
    <t>VV - Vratka volby</t>
  </si>
  <si>
    <t>OVV - Dotace JMK - Centrální propagace</t>
  </si>
  <si>
    <t>OVV - Dotace JMK - Tenkrát ve Slavkově 1805</t>
  </si>
  <si>
    <t>OVV - Dny Slavkova - dary</t>
  </si>
  <si>
    <t>OVV - Propagace - vstupné dětský karneval</t>
  </si>
  <si>
    <t>OVV - Přijaté neinvestiční dary</t>
  </si>
  <si>
    <t>OVV - Centrální propagace</t>
  </si>
  <si>
    <t>OVV - Předfinancování projektů</t>
  </si>
  <si>
    <t>OVV - Kulturní akce města</t>
  </si>
  <si>
    <t>OVV - Tenkrát ve Slavkově 1805</t>
  </si>
  <si>
    <t>OVV - Dny Slavkova</t>
  </si>
  <si>
    <t>OVV - Nákup ostatních služeb</t>
  </si>
  <si>
    <t>OVV - Stadion - studená voda</t>
  </si>
  <si>
    <t>OVV -  LDN Vyškov</t>
  </si>
  <si>
    <t>OVV - Poskytnutí daru - DCH Hodonín</t>
  </si>
  <si>
    <t>OVV - Propagace - materiál</t>
  </si>
  <si>
    <t>OVV - Propagace - propagační předměty</t>
  </si>
  <si>
    <t>OVV - Ostatní osobní výdaje</t>
  </si>
  <si>
    <t>OVV - Pohoštění</t>
  </si>
  <si>
    <t>OVV - Věcné dary</t>
  </si>
  <si>
    <t>MAP - Dotace</t>
  </si>
  <si>
    <t>MAP - Platy zaměstnanců v pracovním poměru</t>
  </si>
  <si>
    <t>MAP - Ostatní osobní výdaje</t>
  </si>
  <si>
    <t>MAP - Povinné pojistné na sociál. zabezp. a příspěvek na stát. politiku zaměst.</t>
  </si>
  <si>
    <t>MAP - Povinné pojistné na veřejné zdravotní pojištění</t>
  </si>
  <si>
    <t>MAP - Povinné pojistné na úrazové pojištění</t>
  </si>
  <si>
    <t>MAP - Drobný hmotný dlouhodobý majetek</t>
  </si>
  <si>
    <t>MAP - Nákup materiálu jinde nezařazený</t>
  </si>
  <si>
    <t>MAP - Služby školení a vzdělávání</t>
  </si>
  <si>
    <t>MAP - Nákup ostatních služeb</t>
  </si>
  <si>
    <t>MAP - Cestovné (tuzemské i zahraniční)</t>
  </si>
  <si>
    <t>MAP - Pohoštění</t>
  </si>
  <si>
    <t>71 - Odbor vnějších vztahů</t>
  </si>
  <si>
    <t>MěP - Přeplatek leasingu</t>
  </si>
  <si>
    <t>MěP - Kamerový systém</t>
  </si>
  <si>
    <t>MěP - Defibrilátor</t>
  </si>
  <si>
    <t>MěP - Neinvestiční přijaté transfery od obcí</t>
  </si>
  <si>
    <t>MěÚ - Dotace Otevřené a transparentní město</t>
  </si>
  <si>
    <t>MěÚ - Dotace MPSV - sociální práce</t>
  </si>
  <si>
    <t>MěÚ - Příjmy z poskytování služeb a výrobků</t>
  </si>
  <si>
    <t>MěÚ - Platy zaměstnanců v pracovním poměru</t>
  </si>
  <si>
    <t>MěÚ - Ostatní osobní výdaje</t>
  </si>
  <si>
    <t>MěÚ - Pov.zdravot.pojistné</t>
  </si>
  <si>
    <t>MěÚ - Nákup ostatních služeb</t>
  </si>
  <si>
    <t>MěÚ - Poskytnuté náhrady</t>
  </si>
  <si>
    <t>MěÚ - Náhrady mezd v době nemoci</t>
  </si>
  <si>
    <t>MěÚ - Programové vybavení</t>
  </si>
  <si>
    <t>ZO - Nákup materiálu jinde nezařazený</t>
  </si>
  <si>
    <t>ZO- Ostatní nákupy jinde nezařazené</t>
  </si>
  <si>
    <t>ZO - Náhrady mezd v době nemoci</t>
  </si>
  <si>
    <t>MěÚ - SPOD - platy zaměstnanců v pracovním poměru</t>
  </si>
  <si>
    <t>MěÚ - SPOD - pov.soc.pojistné,přísp.na st.polit.zam.</t>
  </si>
  <si>
    <t>MěÚ - SPOD - ostatní osobní výdaje</t>
  </si>
  <si>
    <t>MěÚ - SPOD - pov.zdravot.pojistné</t>
  </si>
  <si>
    <t>MěÚ - SPOD - povinné pojistné na úrazové pojištění</t>
  </si>
  <si>
    <t>MěÚ - SPOD - knihy, učební pomůcky a tisk</t>
  </si>
  <si>
    <t>MěÚ - SPOD - nákup materiálu jinde nezařazený</t>
  </si>
  <si>
    <t>MěÚ - SPOD - pohonné hmoty a maziva</t>
  </si>
  <si>
    <t>MěÚ - SPOD - služby školení a vzdělávání</t>
  </si>
  <si>
    <t>MěÚ - SPOD - nákup ostatních služeb</t>
  </si>
  <si>
    <t>MěÚ - SPOD - cestovné (tuzemské i zahraniční)</t>
  </si>
  <si>
    <t>MěÚ - SPOD - náhrady mezd v době nemoci</t>
  </si>
  <si>
    <t>MěÚ - Soc. prac. - platy zaměstnanců v pracovním poměru</t>
  </si>
  <si>
    <t>MěÚ - Otevřené transparentní město</t>
  </si>
  <si>
    <t>MěÚ - Dotace SPOD</t>
  </si>
  <si>
    <t>IR - ZŠ Komenského - rekonstrukce podlahy tělocvičny</t>
  </si>
  <si>
    <t xml:space="preserve">IR - Centrum Bonaparte </t>
  </si>
  <si>
    <t>MěP - Nákup ostatních služeb</t>
  </si>
  <si>
    <t>FO - SDH - přijaté neinvestiční dary</t>
  </si>
  <si>
    <t>FO - Přijaté pojistné náhrady</t>
  </si>
  <si>
    <t xml:space="preserve">FO - Přeplatek kompostárna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</si>
</sst>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1" x14ac:knownFonts="1">
    <font>
      <sz val="11.25"/>
      <name val="Cambria"/>
    </font>
    <font>
      <b/>
      <sz val="11.25"/>
      <name val="Cambria"/>
    </font>
    <font>
      <sz val="11.25"/>
      <name val="Cambria"/>
    </font>
    <font>
      <b/>
      <sz val="11.25"/>
      <name val="Cambria"/>
      <family val="1"/>
      <charset val="238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2"/>
      <name val="Times New Roman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  <family val="1"/>
      <charset val="238"/>
    </font>
    <font>
      <sz val="10.85"/>
      <name val="Cambria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8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D3B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9FF89"/>
        <bgColor indexed="64"/>
      </patternFill>
    </fill>
  </fills>
  <borders count="1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0" fillId="0" borderId="0"/>
  </cellStyleXfs>
  <cellXfs count="75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 wrapText="1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 wrapText="1"/>
    </xf>
    <xf numFmtId="4" fontId="1" fillId="2" borderId="0" xfId="1" applyNumberFormat="1" applyFont="1" applyFill="1" applyAlignment="1" applyProtection="1">
      <alignment horizontal="center" vertical="center" wrapText="1"/>
    </xf>
    <xf numFmtId="0" fontId="2" fillId="0" borderId="0" xfId="1" applyProtection="1"/>
    <xf numFmtId="164" fontId="4" fillId="2" borderId="0" xfId="1" applyNumberFormat="1" applyFont="1" applyFill="1" applyAlignment="1" applyProtection="1">
      <alignment horizontal="left" vertical="center" wrapText="1"/>
    </xf>
    <xf numFmtId="49" fontId="5" fillId="2" borderId="0" xfId="1" applyNumberFormat="1" applyFont="1" applyFill="1" applyAlignment="1" applyProtection="1">
      <alignment horizontal="left" vertical="center" wrapText="1"/>
    </xf>
    <xf numFmtId="49" fontId="4" fillId="2" borderId="0" xfId="1" applyNumberFormat="1" applyFont="1" applyFill="1" applyAlignment="1" applyProtection="1">
      <alignment horizontal="left" vertical="center" wrapText="1"/>
    </xf>
    <xf numFmtId="49" fontId="2" fillId="0" borderId="1" xfId="1" applyNumberFormat="1" applyBorder="1" applyAlignment="1" applyProtection="1">
      <alignment vertical="center"/>
    </xf>
    <xf numFmtId="49" fontId="0" fillId="0" borderId="1" xfId="1" applyNumberFormat="1" applyFont="1" applyBorder="1" applyAlignment="1" applyProtection="1">
      <alignment vertical="center"/>
    </xf>
    <xf numFmtId="0" fontId="6" fillId="0" borderId="0" xfId="2" applyProtection="1"/>
    <xf numFmtId="4" fontId="6" fillId="0" borderId="0" xfId="2" applyNumberFormat="1" applyProtection="1"/>
    <xf numFmtId="49" fontId="5" fillId="2" borderId="1" xfId="2" applyNumberFormat="1" applyFont="1" applyFill="1" applyBorder="1" applyAlignment="1" applyProtection="1">
      <alignment vertical="center"/>
    </xf>
    <xf numFmtId="49" fontId="7" fillId="0" borderId="1" xfId="2" applyNumberFormat="1" applyFont="1" applyBorder="1" applyAlignment="1" applyProtection="1">
      <alignment vertical="center"/>
    </xf>
    <xf numFmtId="4" fontId="8" fillId="0" borderId="0" xfId="2" applyNumberFormat="1" applyFont="1" applyProtection="1"/>
    <xf numFmtId="164" fontId="4" fillId="5" borderId="0" xfId="1" applyNumberFormat="1" applyFont="1" applyFill="1" applyAlignment="1" applyProtection="1">
      <alignment horizontal="left" vertical="center" wrapText="1"/>
    </xf>
    <xf numFmtId="4" fontId="3" fillId="2" borderId="0" xfId="1" applyNumberFormat="1" applyFont="1" applyFill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vertical="center"/>
    </xf>
    <xf numFmtId="4" fontId="0" fillId="0" borderId="0" xfId="0" applyNumberFormat="1" applyProtection="1"/>
    <xf numFmtId="49" fontId="9" fillId="0" borderId="1" xfId="1" applyNumberFormat="1" applyFont="1" applyBorder="1" applyAlignment="1" applyProtection="1">
      <alignment vertical="center"/>
    </xf>
    <xf numFmtId="49" fontId="10" fillId="0" borderId="1" xfId="3" applyNumberFormat="1" applyBorder="1" applyAlignment="1" applyProtection="1">
      <alignment vertical="center" wrapText="1"/>
    </xf>
    <xf numFmtId="49" fontId="10" fillId="0" borderId="1" xfId="3" applyNumberFormat="1" applyFont="1" applyBorder="1" applyAlignment="1" applyProtection="1">
      <alignment vertical="center" wrapText="1"/>
    </xf>
    <xf numFmtId="49" fontId="10" fillId="0" borderId="1" xfId="3" applyNumberFormat="1" applyBorder="1" applyAlignment="1" applyProtection="1">
      <alignment horizontal="left" vertical="center"/>
    </xf>
    <xf numFmtId="49" fontId="10" fillId="0" borderId="1" xfId="3" applyNumberFormat="1" applyBorder="1" applyAlignment="1" applyProtection="1">
      <alignment vertical="center"/>
    </xf>
    <xf numFmtId="49" fontId="10" fillId="0" borderId="1" xfId="3" applyNumberFormat="1" applyFont="1" applyBorder="1" applyAlignment="1" applyProtection="1">
      <alignment vertical="center"/>
    </xf>
    <xf numFmtId="49" fontId="5" fillId="8" borderId="1" xfId="2" applyNumberFormat="1" applyFont="1" applyFill="1" applyBorder="1" applyAlignment="1" applyProtection="1">
      <alignment vertical="center"/>
    </xf>
    <xf numFmtId="164" fontId="1" fillId="8" borderId="1" xfId="0" applyNumberFormat="1" applyFont="1" applyFill="1" applyBorder="1" applyAlignment="1" applyProtection="1">
      <alignment vertical="center"/>
    </xf>
    <xf numFmtId="49" fontId="1" fillId="8" borderId="1" xfId="0" applyNumberFormat="1" applyFont="1" applyFill="1" applyBorder="1" applyAlignment="1" applyProtection="1">
      <alignment vertical="center"/>
    </xf>
    <xf numFmtId="4" fontId="1" fillId="8" borderId="1" xfId="0" applyNumberFormat="1" applyFont="1" applyFill="1" applyBorder="1" applyAlignment="1" applyProtection="1">
      <alignment vertical="center"/>
    </xf>
    <xf numFmtId="4" fontId="1" fillId="8" borderId="1" xfId="0" applyNumberFormat="1" applyFont="1" applyFill="1" applyBorder="1" applyAlignment="1" applyProtection="1">
      <alignment vertical="center" wrapText="1"/>
    </xf>
    <xf numFmtId="0" fontId="0" fillId="0" borderId="0" xfId="0" applyFill="1" applyProtection="1"/>
    <xf numFmtId="164" fontId="1" fillId="7" borderId="1" xfId="0" applyNumberFormat="1" applyFont="1" applyFill="1" applyBorder="1" applyAlignment="1" applyProtection="1">
      <alignment vertical="center"/>
    </xf>
    <xf numFmtId="49" fontId="1" fillId="7" borderId="1" xfId="0" applyNumberFormat="1" applyFont="1" applyFill="1" applyBorder="1" applyAlignment="1" applyProtection="1">
      <alignment vertical="center"/>
    </xf>
    <xf numFmtId="4" fontId="1" fillId="7" borderId="1" xfId="0" applyNumberFormat="1" applyFont="1" applyFill="1" applyBorder="1" applyAlignment="1" applyProtection="1">
      <alignment vertical="center"/>
    </xf>
    <xf numFmtId="4" fontId="1" fillId="7" borderId="1" xfId="0" applyNumberFormat="1" applyFont="1" applyFill="1" applyBorder="1" applyAlignment="1" applyProtection="1">
      <alignment vertical="center" wrapText="1"/>
    </xf>
    <xf numFmtId="164" fontId="5" fillId="2" borderId="6" xfId="2" applyNumberFormat="1" applyFont="1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wrapText="1"/>
    </xf>
    <xf numFmtId="164" fontId="7" fillId="0" borderId="9" xfId="2" applyNumberFormat="1" applyFont="1" applyBorder="1" applyAlignment="1" applyProtection="1">
      <alignment vertical="center"/>
    </xf>
    <xf numFmtId="4" fontId="8" fillId="0" borderId="10" xfId="2" applyNumberFormat="1" applyFont="1" applyBorder="1" applyProtection="1"/>
    <xf numFmtId="164" fontId="5" fillId="8" borderId="9" xfId="2" applyNumberFormat="1" applyFont="1" applyFill="1" applyBorder="1" applyAlignment="1" applyProtection="1">
      <alignment vertical="center"/>
    </xf>
    <xf numFmtId="4" fontId="5" fillId="8" borderId="11" xfId="2" applyNumberFormat="1" applyFont="1" applyFill="1" applyBorder="1" applyAlignment="1" applyProtection="1">
      <alignment vertical="center" wrapText="1"/>
    </xf>
    <xf numFmtId="4" fontId="7" fillId="0" borderId="11" xfId="2" applyNumberFormat="1" applyFont="1" applyBorder="1" applyAlignment="1" applyProtection="1">
      <alignment vertical="center" wrapText="1"/>
    </xf>
    <xf numFmtId="164" fontId="5" fillId="2" borderId="9" xfId="2" applyNumberFormat="1" applyFont="1" applyFill="1" applyBorder="1" applyAlignment="1" applyProtection="1">
      <alignment vertical="center"/>
    </xf>
    <xf numFmtId="4" fontId="5" fillId="2" borderId="11" xfId="2" applyNumberFormat="1" applyFont="1" applyFill="1" applyBorder="1" applyAlignment="1" applyProtection="1">
      <alignment vertical="center" wrapText="1"/>
    </xf>
    <xf numFmtId="164" fontId="5" fillId="2" borderId="12" xfId="2" applyNumberFormat="1" applyFont="1" applyFill="1" applyBorder="1" applyAlignment="1" applyProtection="1">
      <alignment vertical="center"/>
    </xf>
    <xf numFmtId="49" fontId="5" fillId="2" borderId="13" xfId="2" applyNumberFormat="1" applyFont="1" applyFill="1" applyBorder="1" applyAlignment="1" applyProtection="1">
      <alignment vertical="center"/>
    </xf>
    <xf numFmtId="4" fontId="5" fillId="2" borderId="14" xfId="2" applyNumberFormat="1" applyFont="1" applyFill="1" applyBorder="1" applyAlignment="1" applyProtection="1">
      <alignment vertical="center" wrapText="1"/>
    </xf>
    <xf numFmtId="164" fontId="3" fillId="5" borderId="2" xfId="1" applyNumberFormat="1" applyFont="1" applyFill="1" applyBorder="1" applyAlignment="1" applyProtection="1">
      <alignment horizontal="center" vertical="center"/>
    </xf>
    <xf numFmtId="164" fontId="2" fillId="5" borderId="2" xfId="1" applyNumberFormat="1" applyFill="1" applyBorder="1" applyAlignment="1" applyProtection="1">
      <alignment horizontal="center" vertical="center"/>
    </xf>
    <xf numFmtId="164" fontId="4" fillId="5" borderId="0" xfId="1" applyNumberFormat="1" applyFont="1" applyFill="1" applyAlignment="1" applyProtection="1">
      <alignment horizontal="center" vertical="center" wrapText="1"/>
    </xf>
    <xf numFmtId="164" fontId="4" fillId="9" borderId="2" xfId="1" applyNumberFormat="1" applyFont="1" applyFill="1" applyBorder="1" applyAlignment="1" applyProtection="1">
      <alignment horizontal="center" vertical="center" wrapText="1"/>
    </xf>
    <xf numFmtId="164" fontId="4" fillId="9" borderId="3" xfId="1" applyNumberFormat="1" applyFont="1" applyFill="1" applyBorder="1" applyAlignment="1" applyProtection="1">
      <alignment horizontal="center" vertical="center" wrapText="1"/>
    </xf>
    <xf numFmtId="164" fontId="4" fillId="9" borderId="4" xfId="1" applyNumberFormat="1" applyFont="1" applyFill="1" applyBorder="1" applyAlignment="1" applyProtection="1">
      <alignment horizontal="center" vertical="center" wrapText="1"/>
    </xf>
    <xf numFmtId="164" fontId="4" fillId="4" borderId="3" xfId="1" applyNumberFormat="1" applyFont="1" applyFill="1" applyBorder="1" applyAlignment="1" applyProtection="1">
      <alignment horizontal="center" vertical="center" wrapText="1"/>
    </xf>
    <xf numFmtId="164" fontId="4" fillId="4" borderId="4" xfId="1" applyNumberFormat="1" applyFont="1" applyFill="1" applyBorder="1" applyAlignment="1" applyProtection="1">
      <alignment horizontal="center" vertical="center" wrapText="1"/>
    </xf>
    <xf numFmtId="164" fontId="4" fillId="4" borderId="2" xfId="1" applyNumberFormat="1" applyFont="1" applyFill="1" applyBorder="1" applyAlignment="1" applyProtection="1">
      <alignment horizontal="center" vertical="center" wrapText="1"/>
    </xf>
    <xf numFmtId="164" fontId="4" fillId="5" borderId="2" xfId="1" applyNumberFormat="1" applyFont="1" applyFill="1" applyBorder="1" applyAlignment="1" applyProtection="1">
      <alignment horizontal="center" vertical="center" wrapText="1"/>
    </xf>
    <xf numFmtId="164" fontId="4" fillId="5" borderId="5" xfId="1" applyNumberFormat="1" applyFont="1" applyFill="1" applyBorder="1" applyAlignment="1" applyProtection="1">
      <alignment horizontal="center" vertical="center" wrapText="1"/>
    </xf>
    <xf numFmtId="164" fontId="4" fillId="6" borderId="2" xfId="1" applyNumberFormat="1" applyFont="1" applyFill="1" applyBorder="1" applyAlignment="1" applyProtection="1">
      <alignment horizontal="center" vertical="center" wrapText="1"/>
    </xf>
    <xf numFmtId="164" fontId="4" fillId="6" borderId="5" xfId="1" applyNumberFormat="1" applyFont="1" applyFill="1" applyBorder="1" applyAlignment="1" applyProtection="1">
      <alignment horizontal="center" vertical="center" wrapText="1"/>
    </xf>
  </cellXfs>
  <cellStyles count="4">
    <cellStyle name="Normální" xfId="0" builtinId="0"/>
    <cellStyle name="Normální 11" xfId="3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89FF89"/>
      <color rgb="FF66FF66"/>
      <color rgb="FF00FF00"/>
      <color rgb="FFF9D3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A36" sqref="A36"/>
    </sheetView>
  </sheetViews>
  <sheetFormatPr defaultColWidth="7.875" defaultRowHeight="15.75" x14ac:dyDescent="0.25"/>
  <cols>
    <col min="1" max="1" width="10.625" style="23" customWidth="1"/>
    <col min="2" max="2" width="18.875" style="23" customWidth="1"/>
    <col min="3" max="3" width="13.125" style="23" customWidth="1"/>
    <col min="4" max="4" width="7.875" style="23"/>
    <col min="5" max="6" width="8.5" style="24" hidden="1" customWidth="1"/>
    <col min="7" max="7" width="9.625" style="24" hidden="1" customWidth="1"/>
    <col min="8" max="13" width="8.5" style="24" hidden="1" customWidth="1"/>
    <col min="14" max="16384" width="7.875" style="23"/>
  </cols>
  <sheetData>
    <row r="1" spans="1:13" ht="42.75" x14ac:dyDescent="0.25">
      <c r="A1" s="49" t="s">
        <v>505</v>
      </c>
      <c r="B1" s="50" t="s">
        <v>504</v>
      </c>
      <c r="C1" s="51" t="s">
        <v>507</v>
      </c>
    </row>
    <row r="2" spans="1:13" x14ac:dyDescent="0.25">
      <c r="A2" s="52">
        <v>1</v>
      </c>
      <c r="B2" s="26" t="s">
        <v>503</v>
      </c>
      <c r="C2" s="53">
        <f>SUM(E2:M2)</f>
        <v>117417</v>
      </c>
      <c r="E2" s="24">
        <f>SUMIFS('Kancelář tajemník'!I:I,'Kancelář tajemník'!J:J,A2)</f>
        <v>0</v>
      </c>
      <c r="F2" s="24">
        <f>SUMIFS('Staveb.úřad a ŽP'!J:J,'Staveb.úřad a ŽP'!K:K,A2)</f>
        <v>5440</v>
      </c>
      <c r="G2" s="27">
        <f>SUMIFS('Finanční odbor'!J:J,'Finanční odbor'!K:K,A2)</f>
        <v>109655</v>
      </c>
      <c r="H2" s="27">
        <f>SUMIFS('Správa maj., inv. rozvoje'!J:J,'Správa maj., inv. rozvoje'!K:K,A2)</f>
        <v>102</v>
      </c>
      <c r="I2" s="27">
        <f>SUMIFS('Sociální věci'!J:J,'Sociální věci'!K:K,A2)</f>
        <v>0</v>
      </c>
      <c r="J2" s="27">
        <f>SUMIFS('Správní činnosti'!J:J,'Správní činnosti'!K:K,A2)</f>
        <v>2220</v>
      </c>
      <c r="K2" s="27">
        <f>SUMIFS('Vnější vztahy'!J:J,'Vnější vztahy'!K:K,A2)</f>
        <v>0</v>
      </c>
      <c r="L2" s="27">
        <f>SUMIFS('Městský úřad'!J:J,'Městský úřad'!K:K,A2)</f>
        <v>0</v>
      </c>
      <c r="M2" s="24">
        <f>SUMIFS('Městská policie'!I:I,'Městská policie'!J:J,A2)</f>
        <v>0</v>
      </c>
    </row>
    <row r="3" spans="1:13" x14ac:dyDescent="0.25">
      <c r="A3" s="52">
        <v>2</v>
      </c>
      <c r="B3" s="26" t="s">
        <v>502</v>
      </c>
      <c r="C3" s="53">
        <f>SUM(E3:M3)</f>
        <v>8330.1</v>
      </c>
      <c r="E3" s="24">
        <f>SUMIFS('Kancelář tajemník'!I:I,'Kancelář tajemník'!J:J,A3)</f>
        <v>0</v>
      </c>
      <c r="F3" s="24">
        <f>SUMIFS('Staveb.úřad a ŽP'!J:J,'Staveb.úřad a ŽP'!K:K,A3)</f>
        <v>800</v>
      </c>
      <c r="G3" s="27">
        <f>SUMIFS('Finanční odbor'!J:J,'Finanční odbor'!K:K,A3)</f>
        <v>1000.1</v>
      </c>
      <c r="H3" s="27">
        <f>SUMIFS('Správa maj., inv. rozvoje'!J:J,'Správa maj., inv. rozvoje'!K:K,A3)</f>
        <v>30</v>
      </c>
      <c r="I3" s="27">
        <f>SUMIFS('Sociální věci'!J:J,'Sociální věci'!K:K,A3)</f>
        <v>0</v>
      </c>
      <c r="J3" s="27">
        <f>SUMIFS('Správní činnosti'!J:J,'Správní činnosti'!K:K,A3)</f>
        <v>5410</v>
      </c>
      <c r="K3" s="27">
        <f>SUMIFS('Vnější vztahy'!J:J,'Vnější vztahy'!K:K,A3)</f>
        <v>70</v>
      </c>
      <c r="L3" s="27">
        <f>SUMIFS('Městský úřad'!J:J,'Městský úřad'!K:K,A3)</f>
        <v>0</v>
      </c>
      <c r="M3" s="24">
        <f>SUMIFS('Městská policie'!I:I,'Městská policie'!J:J,A3)</f>
        <v>1020</v>
      </c>
    </row>
    <row r="4" spans="1:13" x14ac:dyDescent="0.25">
      <c r="A4" s="52">
        <v>3</v>
      </c>
      <c r="B4" s="26" t="s">
        <v>501</v>
      </c>
      <c r="C4" s="53">
        <f>SUM(E4:M4)</f>
        <v>200</v>
      </c>
      <c r="E4" s="24">
        <f>SUMIFS('Kancelář tajemník'!I:I,'Kancelář tajemník'!J:J,A4)</f>
        <v>0</v>
      </c>
      <c r="F4" s="24">
        <f>SUMIFS('Staveb.úřad a ŽP'!J:J,'Staveb.úřad a ŽP'!K:K,A4)</f>
        <v>0</v>
      </c>
      <c r="G4" s="27">
        <f>SUMIFS('Finanční odbor'!J:J,'Finanční odbor'!K:K,A4)</f>
        <v>0</v>
      </c>
      <c r="H4" s="27">
        <f>SUMIFS('Správa maj., inv. rozvoje'!J:J,'Správa maj., inv. rozvoje'!K:K,A4)</f>
        <v>200</v>
      </c>
      <c r="I4" s="27">
        <f>SUMIFS('Sociální věci'!J:J,'Sociální věci'!K:K,A4)</f>
        <v>0</v>
      </c>
      <c r="J4" s="27">
        <f>SUMIFS('Správní činnosti'!J:J,'Správní činnosti'!K:K,A4)</f>
        <v>0</v>
      </c>
      <c r="K4" s="27">
        <f>SUMIFS('Vnější vztahy'!J:J,'Vnější vztahy'!K:K,A4)</f>
        <v>0</v>
      </c>
      <c r="L4" s="27">
        <f>SUMIFS('Městský úřad'!J:J,'Městský úřad'!K:K,A4)</f>
        <v>0</v>
      </c>
      <c r="M4" s="24">
        <f>SUMIFS('Městská policie'!I:I,'Městská policie'!J:J,A4)</f>
        <v>0</v>
      </c>
    </row>
    <row r="5" spans="1:13" x14ac:dyDescent="0.25">
      <c r="A5" s="52">
        <v>4</v>
      </c>
      <c r="B5" s="26" t="s">
        <v>500</v>
      </c>
      <c r="C5" s="53">
        <f>SUM(E5:M5)</f>
        <v>77408.800000000003</v>
      </c>
      <c r="E5" s="24">
        <f>SUMIFS('Kancelář tajemník'!I:I,'Kancelář tajemník'!J:J,A5)</f>
        <v>0</v>
      </c>
      <c r="F5" s="24">
        <f>SUMIFS('Staveb.úřad a ŽP'!J:J,'Staveb.úřad a ŽP'!K:K,A5)</f>
        <v>0</v>
      </c>
      <c r="G5" s="27">
        <f>SUMIFS('Finanční odbor'!J:J,'Finanční odbor'!K:K,A5)</f>
        <v>23014.799999999999</v>
      </c>
      <c r="H5" s="27">
        <f>SUMIFS('Správa maj., inv. rozvoje'!J:J,'Správa maj., inv. rozvoje'!K:K,A5)</f>
        <v>53483</v>
      </c>
      <c r="I5" s="27">
        <f>SUMIFS('Sociální věci'!J:J,'Sociální věci'!K:K,A5)</f>
        <v>832</v>
      </c>
      <c r="J5" s="27">
        <f>SUMIFS('Správní činnosti'!J:J,'Správní činnosti'!K:K,A5)</f>
        <v>45</v>
      </c>
      <c r="K5" s="27">
        <f>SUMIFS('Vnější vztahy'!J:J,'Vnější vztahy'!K:K,A5)</f>
        <v>0</v>
      </c>
      <c r="L5" s="27">
        <f>SUMIFS('Městský úřad'!J:J,'Městský úřad'!K:K,A5)</f>
        <v>32</v>
      </c>
      <c r="M5" s="24">
        <f>SUMIFS('Městská policie'!I:I,'Městská policie'!J:J,A5)</f>
        <v>2</v>
      </c>
    </row>
    <row r="6" spans="1:13" x14ac:dyDescent="0.25">
      <c r="A6" s="54" t="s">
        <v>499</v>
      </c>
      <c r="B6" s="39"/>
      <c r="C6" s="55">
        <f>SUM(C2:C5)</f>
        <v>203355.90000000002</v>
      </c>
      <c r="G6" s="27"/>
      <c r="H6" s="27"/>
      <c r="I6" s="27"/>
      <c r="J6" s="27"/>
      <c r="K6" s="27"/>
      <c r="L6" s="27"/>
      <c r="M6" s="24">
        <f>SUMIFS('Městská policie'!I:I,'Městská policie'!J:J,A6)</f>
        <v>0</v>
      </c>
    </row>
    <row r="7" spans="1:13" x14ac:dyDescent="0.25">
      <c r="A7" s="52"/>
      <c r="B7" s="26"/>
      <c r="C7" s="56"/>
      <c r="G7" s="27"/>
      <c r="H7" s="27"/>
      <c r="I7" s="27"/>
      <c r="J7" s="27"/>
      <c r="K7" s="27"/>
      <c r="L7" s="27"/>
      <c r="M7" s="24">
        <f>SUMIFS('Městská policie'!I:I,'Městská policie'!J:J,A7)</f>
        <v>0</v>
      </c>
    </row>
    <row r="8" spans="1:13" x14ac:dyDescent="0.25">
      <c r="A8" s="52">
        <v>5</v>
      </c>
      <c r="B8" s="26" t="s">
        <v>498</v>
      </c>
      <c r="C8" s="53">
        <f>SUM(E8:M8)</f>
        <v>120883.90000000002</v>
      </c>
      <c r="E8" s="24">
        <f>SUMIFS('Kancelář tajemník'!I:I,'Kancelář tajemník'!J:J,A8)</f>
        <v>500</v>
      </c>
      <c r="F8" s="24">
        <f>SUMIFS('Staveb.úřad a ŽP'!J:J,'Staveb.úřad a ŽP'!K:K,A8)</f>
        <v>8550</v>
      </c>
      <c r="G8" s="27">
        <f>SUMIFS('Finanční odbor'!J:J,'Finanční odbor'!K:K,A8)</f>
        <v>46892.900000000009</v>
      </c>
      <c r="H8" s="27">
        <f>SUMIFS('Správa maj., inv. rozvoje'!J:J,'Správa maj., inv. rozvoje'!K:K,A8)</f>
        <v>3350</v>
      </c>
      <c r="I8" s="27">
        <f>SUMIFS('Sociální věci'!J:J,'Sociální věci'!K:K,A8)</f>
        <v>2331</v>
      </c>
      <c r="J8" s="27">
        <f>SUMIFS('Správní činnosti'!J:J,'Správní činnosti'!K:K,A8)</f>
        <v>250</v>
      </c>
      <c r="K8" s="27">
        <f>SUMIFS('Vnější vztahy'!J:J,'Vnější vztahy'!K:K,A8)</f>
        <v>3499.8</v>
      </c>
      <c r="L8" s="27">
        <f>SUMIFS('Městský úřad'!J:J,'Městský úřad'!K:K,A8)</f>
        <v>52047.6</v>
      </c>
      <c r="M8" s="24">
        <f>SUMIFS('Městská policie'!I:I,'Městská policie'!J:J,A8)</f>
        <v>3462.6000000000004</v>
      </c>
    </row>
    <row r="9" spans="1:13" x14ac:dyDescent="0.25">
      <c r="A9" s="52">
        <v>6</v>
      </c>
      <c r="B9" s="26" t="s">
        <v>497</v>
      </c>
      <c r="C9" s="53">
        <v>77200</v>
      </c>
      <c r="E9" s="24">
        <f>SUMIFS('Kancelář tajemník'!I:I,'Kancelář tajemník'!J:J,A9)</f>
        <v>0</v>
      </c>
      <c r="F9" s="24">
        <f>SUMIFS('Staveb.úřad a ŽP'!J:J,'Staveb.úřad a ŽP'!K:K,A9)</f>
        <v>0</v>
      </c>
      <c r="G9" s="27">
        <f>SUMIFS('Finanční odbor'!J:J,'Finanční odbor'!K:K,A9)</f>
        <v>700</v>
      </c>
      <c r="H9" s="27">
        <f>SUMIFS('Správa maj., inv. rozvoje'!J:J,'Správa maj., inv. rozvoje'!K:K,A9)</f>
        <v>74550</v>
      </c>
      <c r="I9" s="27">
        <f>SUMIFS('Sociální věci'!J:J,'Sociální věci'!K:K,A9)</f>
        <v>0</v>
      </c>
      <c r="J9" s="27">
        <f>SUMIFS('Správní činnosti'!J:J,'Správní činnosti'!K:K,A9)</f>
        <v>0</v>
      </c>
      <c r="K9" s="27">
        <f>SUMIFS('Vnější vztahy'!J:J,'Vnější vztahy'!K:K,A9)</f>
        <v>0</v>
      </c>
      <c r="L9" s="27">
        <f>SUMIFS('Městský úřad'!J:J,'Městský úřad'!K:K,A9)</f>
        <v>950</v>
      </c>
      <c r="M9" s="24">
        <f>SUMIFS('Městská policie'!I:I,'Městská policie'!J:J,A9)</f>
        <v>0</v>
      </c>
    </row>
    <row r="10" spans="1:13" x14ac:dyDescent="0.25">
      <c r="A10" s="54" t="s">
        <v>496</v>
      </c>
      <c r="B10" s="39"/>
      <c r="C10" s="55">
        <f>SUM(C8:C9)</f>
        <v>198083.90000000002</v>
      </c>
      <c r="G10" s="27"/>
      <c r="H10" s="27"/>
      <c r="I10" s="27"/>
      <c r="J10" s="27"/>
      <c r="K10" s="27"/>
      <c r="L10" s="27"/>
      <c r="M10" s="24">
        <f>SUMIFS('Městská policie'!I:I,'Městská policie'!J:J,A10)</f>
        <v>0</v>
      </c>
    </row>
    <row r="11" spans="1:13" x14ac:dyDescent="0.25">
      <c r="A11" s="52"/>
      <c r="B11" s="26"/>
      <c r="C11" s="56"/>
      <c r="G11" s="27"/>
      <c r="H11" s="27"/>
      <c r="I11" s="27"/>
      <c r="J11" s="27"/>
      <c r="K11" s="27"/>
      <c r="L11" s="27"/>
      <c r="M11" s="24">
        <f>SUMIFS('Městská policie'!I:I,'Městská policie'!J:J,A11)</f>
        <v>0</v>
      </c>
    </row>
    <row r="12" spans="1:13" x14ac:dyDescent="0.25">
      <c r="A12" s="52">
        <v>8</v>
      </c>
      <c r="B12" s="26" t="s">
        <v>495</v>
      </c>
      <c r="C12" s="53">
        <f>SUM(E12:M12)</f>
        <v>-5272</v>
      </c>
      <c r="E12" s="24">
        <f>SUMIFS('Kancelář tajemník'!I:I,'Kancelář tajemník'!J:J,A12)</f>
        <v>0</v>
      </c>
      <c r="F12" s="24">
        <f>SUMIFS('Staveb.úřad a ŽP'!J:J,'Staveb.úřad a ŽP'!K:K,A12)</f>
        <v>0</v>
      </c>
      <c r="G12" s="27">
        <f>SUMIFS('Finanční odbor'!J:J,'Finanční odbor'!K:K,A12)</f>
        <v>-5272</v>
      </c>
      <c r="H12" s="27">
        <f>SUMIFS('Správa maj., inv. rozvoje'!J:J,'Správa maj., inv. rozvoje'!K:K,A12)</f>
        <v>0</v>
      </c>
      <c r="I12" s="27">
        <f>SUMIFS('Sociální věci'!J:J,'Sociální věci'!K:K,A12)</f>
        <v>0</v>
      </c>
      <c r="J12" s="27">
        <f>SUMIFS('Správní činnosti'!J:J,'Správní činnosti'!K:K,A12)</f>
        <v>0</v>
      </c>
      <c r="K12" s="27">
        <f>SUMIFS('Vnější vztahy'!J:J,'Vnější vztahy'!K:K,A12)</f>
        <v>0</v>
      </c>
      <c r="L12" s="27">
        <f>SUMIFS('Městský úřad'!J:J,'Městský úřad'!K:K,A12)</f>
        <v>0</v>
      </c>
      <c r="M12" s="24">
        <f>SUMIFS('Městská policie'!I:I,'Městská policie'!J:J,A12)</f>
        <v>0</v>
      </c>
    </row>
    <row r="13" spans="1:13" x14ac:dyDescent="0.25">
      <c r="A13" s="54" t="s">
        <v>494</v>
      </c>
      <c r="B13" s="39"/>
      <c r="C13" s="55">
        <f>C12</f>
        <v>-5272</v>
      </c>
    </row>
    <row r="14" spans="1:13" x14ac:dyDescent="0.25">
      <c r="A14" s="52"/>
      <c r="B14" s="26"/>
      <c r="C14" s="56"/>
    </row>
    <row r="15" spans="1:13" x14ac:dyDescent="0.25">
      <c r="A15" s="52"/>
      <c r="B15" s="26"/>
      <c r="C15" s="56"/>
    </row>
    <row r="16" spans="1:13" x14ac:dyDescent="0.25">
      <c r="A16" s="57" t="s">
        <v>6</v>
      </c>
      <c r="B16" s="25"/>
      <c r="C16" s="58">
        <f>C6</f>
        <v>203355.90000000002</v>
      </c>
    </row>
    <row r="17" spans="1:3" x14ac:dyDescent="0.25">
      <c r="A17" s="57" t="s">
        <v>7</v>
      </c>
      <c r="B17" s="25"/>
      <c r="C17" s="58">
        <f>C10</f>
        <v>198083.90000000002</v>
      </c>
    </row>
    <row r="18" spans="1:3" x14ac:dyDescent="0.25">
      <c r="A18" s="57" t="s">
        <v>8</v>
      </c>
      <c r="B18" s="25"/>
      <c r="C18" s="58">
        <f>C13</f>
        <v>-5272</v>
      </c>
    </row>
    <row r="19" spans="1:3" x14ac:dyDescent="0.25">
      <c r="A19" s="57" t="s">
        <v>9</v>
      </c>
      <c r="B19" s="25"/>
      <c r="C19" s="58">
        <f>C16-C17</f>
        <v>5272</v>
      </c>
    </row>
    <row r="20" spans="1:3" x14ac:dyDescent="0.25">
      <c r="A20" s="59" t="s">
        <v>10</v>
      </c>
      <c r="B20" s="60"/>
      <c r="C20" s="61">
        <f>C16-C17+C18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workbookViewId="0">
      <selection activeCell="H15" sqref="H15"/>
    </sheetView>
  </sheetViews>
  <sheetFormatPr defaultRowHeight="14.25" x14ac:dyDescent="0.2"/>
  <cols>
    <col min="1" max="1" width="6.375" style="1" customWidth="1"/>
    <col min="2" max="2" width="31.125" style="2" customWidth="1"/>
    <col min="3" max="3" width="5.875" style="1" customWidth="1"/>
    <col min="4" max="4" width="35.875" style="2" customWidth="1"/>
    <col min="5" max="5" width="7.5" style="1" customWidth="1"/>
    <col min="6" max="6" width="34.125" style="2" customWidth="1"/>
    <col min="7" max="9" width="13.875" style="3" customWidth="1"/>
    <col min="10" max="10" width="0" hidden="1" customWidth="1"/>
  </cols>
  <sheetData>
    <row r="1" spans="1:10" ht="45" customHeight="1" x14ac:dyDescent="0.2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16" t="s">
        <v>344</v>
      </c>
      <c r="H1" s="16" t="s">
        <v>345</v>
      </c>
      <c r="I1" s="29" t="s">
        <v>346</v>
      </c>
    </row>
    <row r="2" spans="1:10" s="17" customFormat="1" ht="15.6" customHeight="1" x14ac:dyDescent="0.2">
      <c r="A2" s="73" t="s">
        <v>339</v>
      </c>
      <c r="B2" s="73"/>
      <c r="C2" s="73"/>
      <c r="D2" s="73"/>
      <c r="E2" s="73"/>
      <c r="F2" s="73"/>
      <c r="G2" s="73"/>
      <c r="H2" s="73"/>
      <c r="I2" s="74"/>
    </row>
    <row r="3" spans="1:10" x14ac:dyDescent="0.2">
      <c r="A3" s="8"/>
      <c r="B3" s="9"/>
      <c r="C3" s="8">
        <v>4121</v>
      </c>
      <c r="D3" s="9" t="s">
        <v>181</v>
      </c>
      <c r="E3" s="8"/>
      <c r="F3" s="31" t="s">
        <v>679</v>
      </c>
      <c r="G3" s="10">
        <v>0</v>
      </c>
      <c r="H3" s="10">
        <v>1.8</v>
      </c>
      <c r="I3" s="11"/>
      <c r="J3" t="str">
        <f>LEFT(C3,1)</f>
        <v>4</v>
      </c>
    </row>
    <row r="4" spans="1:10" x14ac:dyDescent="0.2">
      <c r="A4" s="8"/>
      <c r="B4" s="9"/>
      <c r="C4" s="8">
        <v>4121</v>
      </c>
      <c r="D4" s="9" t="s">
        <v>181</v>
      </c>
      <c r="E4" s="8">
        <v>24</v>
      </c>
      <c r="F4" s="9" t="s">
        <v>313</v>
      </c>
      <c r="G4" s="10"/>
      <c r="H4" s="10"/>
      <c r="I4" s="11">
        <v>2</v>
      </c>
      <c r="J4" t="str">
        <f t="shared" ref="J4:J38" si="0">LEFT(C4,1)</f>
        <v>4</v>
      </c>
    </row>
    <row r="5" spans="1:10" x14ac:dyDescent="0.2">
      <c r="A5" s="8">
        <v>2219</v>
      </c>
      <c r="B5" s="9" t="s">
        <v>144</v>
      </c>
      <c r="C5" s="8">
        <v>2111</v>
      </c>
      <c r="D5" s="9" t="s">
        <v>33</v>
      </c>
      <c r="E5" s="8"/>
      <c r="F5" s="9" t="s">
        <v>314</v>
      </c>
      <c r="G5" s="10">
        <v>1000</v>
      </c>
      <c r="H5" s="10">
        <v>1000</v>
      </c>
      <c r="I5" s="11">
        <v>1000</v>
      </c>
      <c r="J5" t="str">
        <f t="shared" si="0"/>
        <v>2</v>
      </c>
    </row>
    <row r="6" spans="1:10" x14ac:dyDescent="0.2">
      <c r="A6" s="8">
        <v>5311</v>
      </c>
      <c r="B6" s="9" t="s">
        <v>315</v>
      </c>
      <c r="C6" s="8">
        <v>2212</v>
      </c>
      <c r="D6" s="9" t="s">
        <v>28</v>
      </c>
      <c r="E6" s="8"/>
      <c r="F6" s="9" t="s">
        <v>316</v>
      </c>
      <c r="G6" s="10">
        <v>62</v>
      </c>
      <c r="H6" s="10">
        <v>62</v>
      </c>
      <c r="I6" s="11">
        <v>20</v>
      </c>
      <c r="J6" t="str">
        <f t="shared" si="0"/>
        <v>2</v>
      </c>
    </row>
    <row r="7" spans="1:10" x14ac:dyDescent="0.2">
      <c r="A7" s="8">
        <v>5311</v>
      </c>
      <c r="B7" s="9" t="s">
        <v>315</v>
      </c>
      <c r="C7" s="8">
        <v>2329</v>
      </c>
      <c r="D7" s="9" t="s">
        <v>317</v>
      </c>
      <c r="E7" s="8"/>
      <c r="F7" s="31" t="s">
        <v>676</v>
      </c>
      <c r="G7" s="10">
        <v>0</v>
      </c>
      <c r="H7" s="10">
        <v>7.5</v>
      </c>
      <c r="I7" s="11"/>
      <c r="J7" t="str">
        <f t="shared" si="0"/>
        <v>2</v>
      </c>
    </row>
    <row r="8" spans="1:10" x14ac:dyDescent="0.2">
      <c r="A8" s="45" t="s">
        <v>454</v>
      </c>
      <c r="B8" s="46"/>
      <c r="C8" s="45"/>
      <c r="D8" s="46"/>
      <c r="E8" s="45"/>
      <c r="F8" s="46"/>
      <c r="G8" s="47">
        <v>1062</v>
      </c>
      <c r="H8" s="47">
        <v>1071.3</v>
      </c>
      <c r="I8" s="48">
        <v>1022</v>
      </c>
      <c r="J8" t="str">
        <f t="shared" si="0"/>
        <v/>
      </c>
    </row>
    <row r="9" spans="1:10" x14ac:dyDescent="0.2">
      <c r="A9" s="8">
        <v>5311</v>
      </c>
      <c r="B9" s="9" t="s">
        <v>315</v>
      </c>
      <c r="C9" s="8">
        <v>5011</v>
      </c>
      <c r="D9" s="9" t="s">
        <v>191</v>
      </c>
      <c r="E9" s="8"/>
      <c r="F9" s="9" t="s">
        <v>318</v>
      </c>
      <c r="G9" s="10">
        <v>1750</v>
      </c>
      <c r="H9" s="10">
        <v>1740.6</v>
      </c>
      <c r="I9" s="11">
        <v>1847.7</v>
      </c>
      <c r="J9" t="str">
        <f t="shared" si="0"/>
        <v>5</v>
      </c>
    </row>
    <row r="10" spans="1:10" x14ac:dyDescent="0.2">
      <c r="A10" s="8">
        <v>5311</v>
      </c>
      <c r="B10" s="9" t="s">
        <v>315</v>
      </c>
      <c r="C10" s="8">
        <v>5031</v>
      </c>
      <c r="D10" s="21" t="s">
        <v>459</v>
      </c>
      <c r="E10" s="8"/>
      <c r="F10" s="9" t="s">
        <v>319</v>
      </c>
      <c r="G10" s="10">
        <v>437.5</v>
      </c>
      <c r="H10" s="10">
        <v>437.5</v>
      </c>
      <c r="I10" s="11">
        <v>461.9</v>
      </c>
      <c r="J10" t="str">
        <f t="shared" si="0"/>
        <v>5</v>
      </c>
    </row>
    <row r="11" spans="1:10" x14ac:dyDescent="0.2">
      <c r="A11" s="8">
        <v>5311</v>
      </c>
      <c r="B11" s="9" t="s">
        <v>315</v>
      </c>
      <c r="C11" s="8">
        <v>5032</v>
      </c>
      <c r="D11" s="9" t="s">
        <v>170</v>
      </c>
      <c r="E11" s="8"/>
      <c r="F11" s="9" t="s">
        <v>320</v>
      </c>
      <c r="G11" s="10">
        <v>157.5</v>
      </c>
      <c r="H11" s="10">
        <v>157.5</v>
      </c>
      <c r="I11" s="11">
        <v>166.3</v>
      </c>
      <c r="J11" t="str">
        <f t="shared" si="0"/>
        <v>5</v>
      </c>
    </row>
    <row r="12" spans="1:10" x14ac:dyDescent="0.2">
      <c r="A12" s="8">
        <v>5311</v>
      </c>
      <c r="B12" s="9" t="s">
        <v>315</v>
      </c>
      <c r="C12" s="8">
        <v>5038</v>
      </c>
      <c r="D12" s="9" t="s">
        <v>193</v>
      </c>
      <c r="E12" s="8"/>
      <c r="F12" s="9" t="s">
        <v>321</v>
      </c>
      <c r="G12" s="10">
        <v>8</v>
      </c>
      <c r="H12" s="10">
        <v>8</v>
      </c>
      <c r="I12" s="11">
        <v>8</v>
      </c>
      <c r="J12" t="str">
        <f t="shared" si="0"/>
        <v>5</v>
      </c>
    </row>
    <row r="13" spans="1:10" x14ac:dyDescent="0.2">
      <c r="A13" s="8">
        <v>5311</v>
      </c>
      <c r="B13" s="9" t="s">
        <v>315</v>
      </c>
      <c r="C13" s="8">
        <v>5134</v>
      </c>
      <c r="D13" s="9" t="s">
        <v>322</v>
      </c>
      <c r="E13" s="8"/>
      <c r="F13" s="9" t="s">
        <v>323</v>
      </c>
      <c r="G13" s="10">
        <v>80</v>
      </c>
      <c r="H13" s="10">
        <v>80</v>
      </c>
      <c r="I13" s="11">
        <v>60</v>
      </c>
      <c r="J13" t="str">
        <f t="shared" si="0"/>
        <v>5</v>
      </c>
    </row>
    <row r="14" spans="1:10" x14ac:dyDescent="0.2">
      <c r="A14" s="8">
        <v>5311</v>
      </c>
      <c r="B14" s="9" t="s">
        <v>315</v>
      </c>
      <c r="C14" s="8">
        <v>5136</v>
      </c>
      <c r="D14" s="9" t="s">
        <v>122</v>
      </c>
      <c r="E14" s="8"/>
      <c r="F14" s="9" t="s">
        <v>324</v>
      </c>
      <c r="G14" s="10">
        <v>4</v>
      </c>
      <c r="H14" s="10">
        <v>4</v>
      </c>
      <c r="I14" s="11">
        <v>4</v>
      </c>
      <c r="J14" t="str">
        <f t="shared" si="0"/>
        <v>5</v>
      </c>
    </row>
    <row r="15" spans="1:10" x14ac:dyDescent="0.2">
      <c r="A15" s="8">
        <v>5311</v>
      </c>
      <c r="B15" s="9" t="s">
        <v>315</v>
      </c>
      <c r="C15" s="8">
        <v>5137</v>
      </c>
      <c r="D15" s="9" t="s">
        <v>17</v>
      </c>
      <c r="E15" s="8"/>
      <c r="F15" s="9" t="s">
        <v>325</v>
      </c>
      <c r="G15" s="10">
        <v>250</v>
      </c>
      <c r="H15" s="10">
        <v>250</v>
      </c>
      <c r="I15" s="11">
        <v>110</v>
      </c>
      <c r="J15" t="str">
        <f t="shared" si="0"/>
        <v>5</v>
      </c>
    </row>
    <row r="16" spans="1:10" x14ac:dyDescent="0.2">
      <c r="A16" s="8">
        <v>5311</v>
      </c>
      <c r="B16" s="9" t="s">
        <v>315</v>
      </c>
      <c r="C16" s="8">
        <v>5139</v>
      </c>
      <c r="D16" s="9" t="s">
        <v>18</v>
      </c>
      <c r="E16" s="8"/>
      <c r="F16" s="9" t="s">
        <v>326</v>
      </c>
      <c r="G16" s="10">
        <v>110</v>
      </c>
      <c r="H16" s="10">
        <v>110</v>
      </c>
      <c r="I16" s="11">
        <v>110</v>
      </c>
      <c r="J16" t="str">
        <f t="shared" si="0"/>
        <v>5</v>
      </c>
    </row>
    <row r="17" spans="1:11" x14ac:dyDescent="0.2">
      <c r="A17" s="8">
        <v>5311</v>
      </c>
      <c r="B17" s="9" t="s">
        <v>315</v>
      </c>
      <c r="C17" s="8">
        <v>5151</v>
      </c>
      <c r="D17" s="9" t="s">
        <v>19</v>
      </c>
      <c r="E17" s="8"/>
      <c r="F17" s="9" t="s">
        <v>327</v>
      </c>
      <c r="G17" s="10">
        <v>8</v>
      </c>
      <c r="H17" s="10">
        <v>8</v>
      </c>
      <c r="I17" s="11">
        <v>9</v>
      </c>
      <c r="J17" t="str">
        <f t="shared" si="0"/>
        <v>5</v>
      </c>
    </row>
    <row r="18" spans="1:11" x14ac:dyDescent="0.2">
      <c r="A18" s="8">
        <v>5311</v>
      </c>
      <c r="B18" s="9" t="s">
        <v>315</v>
      </c>
      <c r="C18" s="8">
        <v>5154</v>
      </c>
      <c r="D18" s="9" t="s">
        <v>21</v>
      </c>
      <c r="E18" s="8"/>
      <c r="F18" s="9" t="s">
        <v>328</v>
      </c>
      <c r="G18" s="10">
        <v>40</v>
      </c>
      <c r="H18" s="10">
        <v>40</v>
      </c>
      <c r="I18" s="11">
        <v>60.5</v>
      </c>
      <c r="J18" t="str">
        <f t="shared" si="0"/>
        <v>5</v>
      </c>
    </row>
    <row r="19" spans="1:11" x14ac:dyDescent="0.2">
      <c r="A19" s="8">
        <v>5311</v>
      </c>
      <c r="B19" s="9" t="s">
        <v>315</v>
      </c>
      <c r="C19" s="8">
        <v>5156</v>
      </c>
      <c r="D19" s="9" t="s">
        <v>22</v>
      </c>
      <c r="E19" s="8"/>
      <c r="F19" s="9" t="s">
        <v>329</v>
      </c>
      <c r="G19" s="10">
        <v>60</v>
      </c>
      <c r="H19" s="10">
        <v>60</v>
      </c>
      <c r="I19" s="11">
        <v>60</v>
      </c>
      <c r="J19" t="str">
        <f t="shared" si="0"/>
        <v>5</v>
      </c>
    </row>
    <row r="20" spans="1:11" x14ac:dyDescent="0.2">
      <c r="A20" s="8">
        <v>5311</v>
      </c>
      <c r="B20" s="9" t="s">
        <v>315</v>
      </c>
      <c r="C20" s="8">
        <v>5161</v>
      </c>
      <c r="D20" s="9" t="s">
        <v>271</v>
      </c>
      <c r="E20" s="8"/>
      <c r="F20" s="9" t="s">
        <v>330</v>
      </c>
      <c r="G20" s="10">
        <v>2</v>
      </c>
      <c r="H20" s="10">
        <v>2</v>
      </c>
      <c r="I20" s="11">
        <v>2</v>
      </c>
      <c r="J20" t="str">
        <f t="shared" si="0"/>
        <v>5</v>
      </c>
    </row>
    <row r="21" spans="1:11" x14ac:dyDescent="0.2">
      <c r="A21" s="8">
        <v>5311</v>
      </c>
      <c r="B21" s="9" t="s">
        <v>315</v>
      </c>
      <c r="C21" s="8">
        <v>5162</v>
      </c>
      <c r="D21" s="9" t="s">
        <v>23</v>
      </c>
      <c r="E21" s="8"/>
      <c r="F21" s="9" t="s">
        <v>331</v>
      </c>
      <c r="G21" s="10">
        <v>13</v>
      </c>
      <c r="H21" s="10">
        <v>13</v>
      </c>
      <c r="I21" s="11">
        <v>13</v>
      </c>
      <c r="J21" t="str">
        <f t="shared" si="0"/>
        <v>5</v>
      </c>
    </row>
    <row r="22" spans="1:11" x14ac:dyDescent="0.2">
      <c r="A22" s="8">
        <v>5311</v>
      </c>
      <c r="B22" s="9" t="s">
        <v>315</v>
      </c>
      <c r="C22" s="8">
        <v>5163</v>
      </c>
      <c r="D22" s="9" t="s">
        <v>24</v>
      </c>
      <c r="E22" s="8"/>
      <c r="F22" s="9" t="s">
        <v>332</v>
      </c>
      <c r="G22" s="10">
        <v>15</v>
      </c>
      <c r="H22" s="10">
        <v>15</v>
      </c>
      <c r="I22" s="11">
        <v>15</v>
      </c>
      <c r="J22" t="str">
        <f t="shared" si="0"/>
        <v>5</v>
      </c>
    </row>
    <row r="23" spans="1:11" x14ac:dyDescent="0.2">
      <c r="A23" s="8">
        <v>5311</v>
      </c>
      <c r="B23" s="9" t="s">
        <v>315</v>
      </c>
      <c r="C23" s="8">
        <v>5167</v>
      </c>
      <c r="D23" s="9" t="s">
        <v>123</v>
      </c>
      <c r="E23" s="8"/>
      <c r="F23" s="9" t="s">
        <v>333</v>
      </c>
      <c r="G23" s="10">
        <v>60</v>
      </c>
      <c r="H23" s="10">
        <v>60</v>
      </c>
      <c r="I23" s="11">
        <v>40</v>
      </c>
      <c r="J23" t="str">
        <f t="shared" si="0"/>
        <v>5</v>
      </c>
    </row>
    <row r="24" spans="1:11" x14ac:dyDescent="0.2">
      <c r="A24" s="8">
        <v>5311</v>
      </c>
      <c r="B24" s="9" t="s">
        <v>315</v>
      </c>
      <c r="C24" s="8">
        <v>5169</v>
      </c>
      <c r="D24" s="9" t="s">
        <v>13</v>
      </c>
      <c r="E24" s="8"/>
      <c r="F24" s="31" t="s">
        <v>710</v>
      </c>
      <c r="G24" s="10">
        <v>200</v>
      </c>
      <c r="H24" s="10">
        <v>279.2</v>
      </c>
      <c r="I24" s="11"/>
      <c r="J24" t="str">
        <f t="shared" si="0"/>
        <v>5</v>
      </c>
    </row>
    <row r="25" spans="1:11" x14ac:dyDescent="0.2">
      <c r="A25" s="8">
        <v>5311</v>
      </c>
      <c r="B25" s="9" t="s">
        <v>315</v>
      </c>
      <c r="C25" s="8">
        <v>5169</v>
      </c>
      <c r="D25" s="9" t="s">
        <v>13</v>
      </c>
      <c r="E25" s="8">
        <v>51691</v>
      </c>
      <c r="F25" s="9" t="s">
        <v>334</v>
      </c>
      <c r="G25" s="10">
        <v>34</v>
      </c>
      <c r="H25" s="10">
        <v>34</v>
      </c>
      <c r="I25" s="11">
        <v>34</v>
      </c>
      <c r="J25" t="str">
        <f t="shared" si="0"/>
        <v>5</v>
      </c>
    </row>
    <row r="26" spans="1:11" x14ac:dyDescent="0.2">
      <c r="A26" s="8">
        <v>5311</v>
      </c>
      <c r="B26" s="9" t="s">
        <v>315</v>
      </c>
      <c r="C26" s="8">
        <v>5171</v>
      </c>
      <c r="D26" s="9" t="s">
        <v>25</v>
      </c>
      <c r="E26" s="8"/>
      <c r="F26" s="9" t="s">
        <v>335</v>
      </c>
      <c r="G26" s="10">
        <v>85</v>
      </c>
      <c r="H26" s="10">
        <v>109.3</v>
      </c>
      <c r="I26" s="11">
        <v>390</v>
      </c>
      <c r="J26" t="str">
        <f t="shared" si="0"/>
        <v>5</v>
      </c>
    </row>
    <row r="27" spans="1:11" x14ac:dyDescent="0.2">
      <c r="A27" s="8">
        <v>5311</v>
      </c>
      <c r="B27" s="9" t="s">
        <v>315</v>
      </c>
      <c r="C27" s="8">
        <v>5173</v>
      </c>
      <c r="D27" s="9" t="s">
        <v>195</v>
      </c>
      <c r="E27" s="8"/>
      <c r="F27" s="9" t="s">
        <v>336</v>
      </c>
      <c r="G27" s="10">
        <v>7</v>
      </c>
      <c r="H27" s="10">
        <v>7</v>
      </c>
      <c r="I27" s="11">
        <v>7</v>
      </c>
      <c r="J27" t="str">
        <f t="shared" si="0"/>
        <v>5</v>
      </c>
    </row>
    <row r="28" spans="1:11" x14ac:dyDescent="0.2">
      <c r="A28" s="8">
        <v>5311</v>
      </c>
      <c r="B28" s="9" t="s">
        <v>315</v>
      </c>
      <c r="C28" s="8">
        <v>5424</v>
      </c>
      <c r="D28" s="9" t="s">
        <v>196</v>
      </c>
      <c r="E28" s="8"/>
      <c r="F28" s="9" t="s">
        <v>337</v>
      </c>
      <c r="G28" s="10">
        <v>0</v>
      </c>
      <c r="H28" s="10">
        <v>9.4</v>
      </c>
      <c r="I28" s="11">
        <v>8.8000000000000007</v>
      </c>
      <c r="J28" t="str">
        <f t="shared" si="0"/>
        <v>5</v>
      </c>
    </row>
    <row r="29" spans="1:11" x14ac:dyDescent="0.2">
      <c r="A29" s="8">
        <v>5311</v>
      </c>
      <c r="B29" s="9" t="s">
        <v>315</v>
      </c>
      <c r="C29" s="8">
        <v>5499</v>
      </c>
      <c r="D29" s="9" t="s">
        <v>295</v>
      </c>
      <c r="E29" s="8"/>
      <c r="F29" s="9" t="s">
        <v>338</v>
      </c>
      <c r="G29" s="10">
        <v>52.5</v>
      </c>
      <c r="H29" s="10">
        <v>52.5</v>
      </c>
      <c r="I29" s="11">
        <v>55.4</v>
      </c>
      <c r="J29" t="str">
        <f t="shared" si="0"/>
        <v>5</v>
      </c>
    </row>
    <row r="30" spans="1:11" x14ac:dyDescent="0.2">
      <c r="A30" s="8">
        <v>5311</v>
      </c>
      <c r="B30" s="9" t="s">
        <v>315</v>
      </c>
      <c r="C30" s="8">
        <v>6122</v>
      </c>
      <c r="D30" s="9" t="s">
        <v>148</v>
      </c>
      <c r="E30" s="8"/>
      <c r="F30" s="34" t="s">
        <v>677</v>
      </c>
      <c r="G30" s="10">
        <v>0</v>
      </c>
      <c r="H30" s="10">
        <v>1205</v>
      </c>
      <c r="I30" s="11"/>
      <c r="J30" t="str">
        <f t="shared" si="0"/>
        <v>6</v>
      </c>
    </row>
    <row r="31" spans="1:11" x14ac:dyDescent="0.2">
      <c r="A31" s="8">
        <v>5311</v>
      </c>
      <c r="B31" s="9" t="s">
        <v>315</v>
      </c>
      <c r="C31" s="8">
        <v>6122</v>
      </c>
      <c r="D31" s="9" t="s">
        <v>148</v>
      </c>
      <c r="E31" s="8">
        <v>1501</v>
      </c>
      <c r="F31" s="34" t="s">
        <v>678</v>
      </c>
      <c r="G31" s="10">
        <v>50</v>
      </c>
      <c r="H31" s="10">
        <v>56.5</v>
      </c>
      <c r="I31" s="11"/>
      <c r="J31" t="str">
        <f t="shared" si="0"/>
        <v>6</v>
      </c>
    </row>
    <row r="32" spans="1:11" x14ac:dyDescent="0.2">
      <c r="A32" s="45" t="s">
        <v>455</v>
      </c>
      <c r="B32" s="46"/>
      <c r="C32" s="45"/>
      <c r="D32" s="46"/>
      <c r="E32" s="45"/>
      <c r="F32" s="46"/>
      <c r="G32" s="47">
        <v>3423.5</v>
      </c>
      <c r="H32" s="47">
        <v>4738.5</v>
      </c>
      <c r="I32" s="48">
        <v>3462.6</v>
      </c>
      <c r="J32" t="str">
        <f t="shared" si="0"/>
        <v/>
      </c>
      <c r="K32" s="32"/>
    </row>
    <row r="33" spans="1:11" x14ac:dyDescent="0.2">
      <c r="J33" t="str">
        <f t="shared" si="0"/>
        <v/>
      </c>
    </row>
    <row r="34" spans="1:11" x14ac:dyDescent="0.2">
      <c r="A34" s="4" t="s">
        <v>456</v>
      </c>
      <c r="B34" s="5"/>
      <c r="C34" s="4"/>
      <c r="D34" s="5"/>
      <c r="E34" s="4"/>
      <c r="F34" s="5"/>
      <c r="G34" s="6">
        <v>1062</v>
      </c>
      <c r="H34" s="6">
        <v>1071.3</v>
      </c>
      <c r="I34" s="7">
        <v>1022</v>
      </c>
      <c r="J34" t="str">
        <f t="shared" si="0"/>
        <v/>
      </c>
    </row>
    <row r="35" spans="1:11" x14ac:dyDescent="0.2">
      <c r="A35" s="4" t="s">
        <v>457</v>
      </c>
      <c r="B35" s="5"/>
      <c r="C35" s="4"/>
      <c r="D35" s="5"/>
      <c r="E35" s="4"/>
      <c r="F35" s="5"/>
      <c r="G35" s="6">
        <v>3423.5</v>
      </c>
      <c r="H35" s="6">
        <v>4738.5</v>
      </c>
      <c r="I35" s="7">
        <v>3462.6</v>
      </c>
      <c r="J35" t="str">
        <f t="shared" si="0"/>
        <v/>
      </c>
    </row>
    <row r="36" spans="1:11" x14ac:dyDescent="0.2">
      <c r="A36" s="4" t="s">
        <v>458</v>
      </c>
      <c r="B36" s="5"/>
      <c r="C36" s="4"/>
      <c r="D36" s="5"/>
      <c r="E36" s="4"/>
      <c r="F36" s="5"/>
      <c r="G36" s="6">
        <v>-2361.5</v>
      </c>
      <c r="H36" s="6">
        <v>-3667.2</v>
      </c>
      <c r="I36" s="7">
        <v>-2440.6</v>
      </c>
      <c r="J36" t="str">
        <f t="shared" si="0"/>
        <v/>
      </c>
      <c r="K36" s="32"/>
    </row>
    <row r="37" spans="1:11" x14ac:dyDescent="0.2">
      <c r="J37" t="str">
        <f t="shared" si="0"/>
        <v/>
      </c>
    </row>
    <row r="38" spans="1:11" x14ac:dyDescent="0.2">
      <c r="J38" t="str">
        <f t="shared" si="0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workbookViewId="0">
      <selection activeCell="D28" sqref="D28"/>
    </sheetView>
  </sheetViews>
  <sheetFormatPr defaultRowHeight="14.25" x14ac:dyDescent="0.2"/>
  <cols>
    <col min="1" max="1" width="4.875" style="1" customWidth="1"/>
    <col min="2" max="2" width="26.5" style="2" customWidth="1"/>
    <col min="3" max="3" width="5.875" style="1" customWidth="1"/>
    <col min="4" max="4" width="28.5" style="2" customWidth="1"/>
    <col min="5" max="5" width="6.875" style="1" customWidth="1"/>
    <col min="6" max="6" width="28.875" style="2" customWidth="1"/>
    <col min="7" max="7" width="12.875" style="3" customWidth="1"/>
    <col min="8" max="8" width="14.75" style="3" customWidth="1"/>
    <col min="9" max="9" width="13.375" style="3" customWidth="1"/>
    <col min="10" max="10" width="0" hidden="1" customWidth="1"/>
  </cols>
  <sheetData>
    <row r="1" spans="1:10" ht="45" customHeight="1" x14ac:dyDescent="0.2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16" t="s">
        <v>344</v>
      </c>
      <c r="H1" s="16" t="s">
        <v>345</v>
      </c>
      <c r="I1" s="16" t="s">
        <v>346</v>
      </c>
    </row>
    <row r="2" spans="1:10" s="17" customFormat="1" x14ac:dyDescent="0.2">
      <c r="A2" s="62" t="s">
        <v>347</v>
      </c>
      <c r="B2" s="63"/>
      <c r="C2" s="63"/>
      <c r="D2" s="63"/>
      <c r="E2" s="63"/>
      <c r="F2" s="63"/>
      <c r="G2" s="63"/>
      <c r="H2" s="63"/>
      <c r="I2" s="63"/>
    </row>
    <row r="3" spans="1:10" x14ac:dyDescent="0.2">
      <c r="A3" s="8"/>
      <c r="B3" s="9"/>
      <c r="C3" s="8">
        <v>1361</v>
      </c>
      <c r="D3" s="9" t="s">
        <v>11</v>
      </c>
      <c r="E3" s="8"/>
      <c r="F3" s="31" t="s">
        <v>509</v>
      </c>
      <c r="G3" s="10">
        <v>0.5</v>
      </c>
      <c r="H3" s="10">
        <v>0.5</v>
      </c>
      <c r="I3" s="11"/>
      <c r="J3" t="str">
        <f>LEFT(C3,1)</f>
        <v>1</v>
      </c>
    </row>
    <row r="4" spans="1:10" x14ac:dyDescent="0.2">
      <c r="A4" s="40" t="s">
        <v>343</v>
      </c>
      <c r="B4" s="41"/>
      <c r="C4" s="40"/>
      <c r="D4" s="41"/>
      <c r="E4" s="40"/>
      <c r="F4" s="41"/>
      <c r="G4" s="42">
        <v>0.5</v>
      </c>
      <c r="H4" s="42">
        <v>0.5</v>
      </c>
      <c r="I4" s="43">
        <v>0</v>
      </c>
      <c r="J4" t="str">
        <f t="shared" ref="J4:J28" si="0">LEFT(C4,1)</f>
        <v/>
      </c>
    </row>
    <row r="5" spans="1:10" x14ac:dyDescent="0.2">
      <c r="J5" t="str">
        <f t="shared" si="0"/>
        <v/>
      </c>
    </row>
    <row r="6" spans="1:10" x14ac:dyDescent="0.2">
      <c r="A6" s="8">
        <v>5212</v>
      </c>
      <c r="B6" s="9" t="s">
        <v>12</v>
      </c>
      <c r="C6" s="8">
        <v>5169</v>
      </c>
      <c r="D6" s="9" t="s">
        <v>13</v>
      </c>
      <c r="E6" s="8"/>
      <c r="F6" s="31" t="s">
        <v>510</v>
      </c>
      <c r="G6" s="10">
        <v>25</v>
      </c>
      <c r="H6" s="10">
        <v>25</v>
      </c>
      <c r="I6" s="11">
        <v>25</v>
      </c>
      <c r="J6" t="str">
        <f t="shared" si="0"/>
        <v>5</v>
      </c>
    </row>
    <row r="7" spans="1:10" x14ac:dyDescent="0.2">
      <c r="A7" s="8">
        <v>5212</v>
      </c>
      <c r="B7" s="9" t="s">
        <v>12</v>
      </c>
      <c r="C7" s="8">
        <v>5169</v>
      </c>
      <c r="D7" s="9" t="s">
        <v>13</v>
      </c>
      <c r="E7" s="8">
        <v>5212</v>
      </c>
      <c r="F7" s="31" t="s">
        <v>511</v>
      </c>
      <c r="G7" s="10">
        <v>75</v>
      </c>
      <c r="H7" s="10">
        <v>75</v>
      </c>
      <c r="I7" s="11">
        <v>75</v>
      </c>
      <c r="J7" t="str">
        <f t="shared" si="0"/>
        <v>5</v>
      </c>
    </row>
    <row r="8" spans="1:10" x14ac:dyDescent="0.2">
      <c r="A8" s="8">
        <v>5512</v>
      </c>
      <c r="B8" s="9" t="s">
        <v>14</v>
      </c>
      <c r="C8" s="8">
        <v>5019</v>
      </c>
      <c r="D8" s="9" t="s">
        <v>15</v>
      </c>
      <c r="E8" s="8">
        <v>541</v>
      </c>
      <c r="F8" s="31" t="s">
        <v>512</v>
      </c>
      <c r="G8" s="10"/>
      <c r="H8" s="10"/>
      <c r="I8" s="11">
        <v>10</v>
      </c>
      <c r="J8" t="str">
        <f t="shared" si="0"/>
        <v>5</v>
      </c>
    </row>
    <row r="9" spans="1:10" x14ac:dyDescent="0.2">
      <c r="A9" s="8">
        <v>5512</v>
      </c>
      <c r="B9" s="9" t="s">
        <v>14</v>
      </c>
      <c r="C9" s="8">
        <v>5021</v>
      </c>
      <c r="D9" s="9" t="s">
        <v>16</v>
      </c>
      <c r="E9" s="8">
        <v>541</v>
      </c>
      <c r="F9" s="31" t="s">
        <v>513</v>
      </c>
      <c r="G9" s="10"/>
      <c r="H9" s="10"/>
      <c r="I9" s="11">
        <v>45</v>
      </c>
      <c r="J9" t="str">
        <f t="shared" si="0"/>
        <v>5</v>
      </c>
    </row>
    <row r="10" spans="1:10" x14ac:dyDescent="0.2">
      <c r="A10" s="8">
        <v>5512</v>
      </c>
      <c r="B10" s="9" t="s">
        <v>14</v>
      </c>
      <c r="C10" s="8">
        <v>5137</v>
      </c>
      <c r="D10" s="9" t="s">
        <v>17</v>
      </c>
      <c r="E10" s="8">
        <v>541</v>
      </c>
      <c r="F10" s="31" t="s">
        <v>514</v>
      </c>
      <c r="G10" s="10"/>
      <c r="H10" s="10"/>
      <c r="I10" s="11">
        <v>50</v>
      </c>
      <c r="J10" t="str">
        <f t="shared" si="0"/>
        <v>5</v>
      </c>
    </row>
    <row r="11" spans="1:10" x14ac:dyDescent="0.2">
      <c r="A11" s="8">
        <v>5512</v>
      </c>
      <c r="B11" s="9" t="s">
        <v>14</v>
      </c>
      <c r="C11" s="8">
        <v>5139</v>
      </c>
      <c r="D11" s="9" t="s">
        <v>18</v>
      </c>
      <c r="E11" s="8">
        <v>541</v>
      </c>
      <c r="F11" s="31" t="s">
        <v>515</v>
      </c>
      <c r="G11" s="10"/>
      <c r="H11" s="10"/>
      <c r="I11" s="11">
        <v>30</v>
      </c>
      <c r="J11" t="str">
        <f t="shared" si="0"/>
        <v>5</v>
      </c>
    </row>
    <row r="12" spans="1:10" x14ac:dyDescent="0.2">
      <c r="A12" s="8">
        <v>5512</v>
      </c>
      <c r="B12" s="9" t="s">
        <v>14</v>
      </c>
      <c r="C12" s="8">
        <v>5151</v>
      </c>
      <c r="D12" s="9" t="s">
        <v>19</v>
      </c>
      <c r="E12" s="8">
        <v>541</v>
      </c>
      <c r="F12" s="31" t="s">
        <v>516</v>
      </c>
      <c r="G12" s="10"/>
      <c r="H12" s="10"/>
      <c r="I12" s="11">
        <v>20</v>
      </c>
      <c r="J12" t="str">
        <f t="shared" si="0"/>
        <v>5</v>
      </c>
    </row>
    <row r="13" spans="1:10" x14ac:dyDescent="0.2">
      <c r="A13" s="8">
        <v>5512</v>
      </c>
      <c r="B13" s="9" t="s">
        <v>14</v>
      </c>
      <c r="C13" s="8">
        <v>5153</v>
      </c>
      <c r="D13" s="9" t="s">
        <v>20</v>
      </c>
      <c r="E13" s="8">
        <v>541</v>
      </c>
      <c r="F13" s="31" t="s">
        <v>517</v>
      </c>
      <c r="G13" s="10"/>
      <c r="H13" s="10"/>
      <c r="I13" s="11">
        <v>70</v>
      </c>
      <c r="J13" t="str">
        <f t="shared" si="0"/>
        <v>5</v>
      </c>
    </row>
    <row r="14" spans="1:10" x14ac:dyDescent="0.2">
      <c r="A14" s="8">
        <v>5512</v>
      </c>
      <c r="B14" s="9" t="s">
        <v>14</v>
      </c>
      <c r="C14" s="8">
        <v>5154</v>
      </c>
      <c r="D14" s="9" t="s">
        <v>21</v>
      </c>
      <c r="E14" s="8">
        <v>541</v>
      </c>
      <c r="F14" s="31" t="s">
        <v>518</v>
      </c>
      <c r="G14" s="10"/>
      <c r="H14" s="10"/>
      <c r="I14" s="11">
        <v>50</v>
      </c>
      <c r="J14" t="str">
        <f t="shared" si="0"/>
        <v>5</v>
      </c>
    </row>
    <row r="15" spans="1:10" x14ac:dyDescent="0.2">
      <c r="A15" s="8">
        <v>5512</v>
      </c>
      <c r="B15" s="9" t="s">
        <v>14</v>
      </c>
      <c r="C15" s="8">
        <v>5156</v>
      </c>
      <c r="D15" s="9" t="s">
        <v>22</v>
      </c>
      <c r="E15" s="8">
        <v>541</v>
      </c>
      <c r="F15" s="31" t="s">
        <v>519</v>
      </c>
      <c r="G15" s="10"/>
      <c r="H15" s="10"/>
      <c r="I15" s="11">
        <v>25</v>
      </c>
      <c r="J15" t="str">
        <f t="shared" si="0"/>
        <v>5</v>
      </c>
    </row>
    <row r="16" spans="1:10" x14ac:dyDescent="0.2">
      <c r="A16" s="8">
        <v>5512</v>
      </c>
      <c r="B16" s="9" t="s">
        <v>14</v>
      </c>
      <c r="C16" s="8">
        <v>5162</v>
      </c>
      <c r="D16" s="9" t="s">
        <v>23</v>
      </c>
      <c r="E16" s="8">
        <v>541</v>
      </c>
      <c r="F16" s="31" t="s">
        <v>520</v>
      </c>
      <c r="G16" s="10"/>
      <c r="H16" s="10"/>
      <c r="I16" s="11">
        <v>7</v>
      </c>
      <c r="J16" t="str">
        <f t="shared" si="0"/>
        <v>5</v>
      </c>
    </row>
    <row r="17" spans="1:12" x14ac:dyDescent="0.2">
      <c r="A17" s="8">
        <v>5512</v>
      </c>
      <c r="B17" s="9" t="s">
        <v>14</v>
      </c>
      <c r="C17" s="8">
        <v>5163</v>
      </c>
      <c r="D17" s="9" t="s">
        <v>24</v>
      </c>
      <c r="E17" s="8">
        <v>541</v>
      </c>
      <c r="F17" s="31" t="s">
        <v>525</v>
      </c>
      <c r="G17" s="10"/>
      <c r="H17" s="10"/>
      <c r="I17" s="11">
        <v>35</v>
      </c>
      <c r="J17" t="str">
        <f t="shared" si="0"/>
        <v>5</v>
      </c>
    </row>
    <row r="18" spans="1:12" x14ac:dyDescent="0.2">
      <c r="A18" s="8">
        <v>5512</v>
      </c>
      <c r="B18" s="9" t="s">
        <v>14</v>
      </c>
      <c r="C18" s="8">
        <v>5169</v>
      </c>
      <c r="D18" s="9" t="s">
        <v>13</v>
      </c>
      <c r="E18" s="8">
        <v>541</v>
      </c>
      <c r="F18" s="31" t="s">
        <v>524</v>
      </c>
      <c r="G18" s="10"/>
      <c r="H18" s="10"/>
      <c r="I18" s="11">
        <v>5</v>
      </c>
      <c r="J18" t="str">
        <f t="shared" si="0"/>
        <v>5</v>
      </c>
    </row>
    <row r="19" spans="1:12" x14ac:dyDescent="0.2">
      <c r="A19" s="8">
        <v>5512</v>
      </c>
      <c r="B19" s="9" t="s">
        <v>14</v>
      </c>
      <c r="C19" s="8">
        <v>5171</v>
      </c>
      <c r="D19" s="9" t="s">
        <v>25</v>
      </c>
      <c r="E19" s="8">
        <v>541</v>
      </c>
      <c r="F19" s="31" t="s">
        <v>523</v>
      </c>
      <c r="G19" s="10"/>
      <c r="H19" s="10"/>
      <c r="I19" s="11">
        <v>53</v>
      </c>
      <c r="J19" t="str">
        <f t="shared" si="0"/>
        <v>5</v>
      </c>
    </row>
    <row r="20" spans="1:12" x14ac:dyDescent="0.2">
      <c r="A20" s="40" t="s">
        <v>342</v>
      </c>
      <c r="B20" s="41"/>
      <c r="C20" s="40"/>
      <c r="D20" s="41"/>
      <c r="E20" s="40"/>
      <c r="F20" s="41"/>
      <c r="G20" s="42">
        <v>100</v>
      </c>
      <c r="H20" s="42">
        <v>100</v>
      </c>
      <c r="I20" s="43">
        <v>500</v>
      </c>
      <c r="J20" t="str">
        <f t="shared" si="0"/>
        <v/>
      </c>
      <c r="L20" s="32"/>
    </row>
    <row r="21" spans="1:12" x14ac:dyDescent="0.2">
      <c r="J21" t="str">
        <f t="shared" si="0"/>
        <v/>
      </c>
    </row>
    <row r="22" spans="1:12" x14ac:dyDescent="0.2">
      <c r="A22" s="4" t="s">
        <v>340</v>
      </c>
      <c r="B22" s="5"/>
      <c r="C22" s="4"/>
      <c r="D22" s="5"/>
      <c r="E22" s="4"/>
      <c r="F22" s="5"/>
      <c r="G22" s="6">
        <v>0.5</v>
      </c>
      <c r="H22" s="6">
        <v>0.5</v>
      </c>
      <c r="I22" s="7">
        <v>0</v>
      </c>
      <c r="J22" t="str">
        <f t="shared" si="0"/>
        <v/>
      </c>
    </row>
    <row r="23" spans="1:12" x14ac:dyDescent="0.2">
      <c r="A23" s="30" t="s">
        <v>508</v>
      </c>
      <c r="B23" s="5"/>
      <c r="C23" s="4"/>
      <c r="D23" s="5"/>
      <c r="E23" s="4"/>
      <c r="F23" s="5"/>
      <c r="G23" s="6">
        <v>100</v>
      </c>
      <c r="H23" s="6">
        <v>100</v>
      </c>
      <c r="I23" s="7">
        <v>500</v>
      </c>
      <c r="J23" t="str">
        <f t="shared" si="0"/>
        <v/>
      </c>
    </row>
    <row r="24" spans="1:12" x14ac:dyDescent="0.2">
      <c r="A24" s="4" t="s">
        <v>341</v>
      </c>
      <c r="B24" s="5"/>
      <c r="C24" s="4"/>
      <c r="D24" s="5"/>
      <c r="E24" s="4"/>
      <c r="F24" s="5"/>
      <c r="G24" s="6">
        <v>-99.5</v>
      </c>
      <c r="H24" s="6">
        <v>-99.5</v>
      </c>
      <c r="I24" s="7">
        <v>-500</v>
      </c>
      <c r="J24" t="str">
        <f t="shared" si="0"/>
        <v/>
      </c>
    </row>
    <row r="25" spans="1:12" x14ac:dyDescent="0.2">
      <c r="J25" t="str">
        <f t="shared" si="0"/>
        <v/>
      </c>
    </row>
    <row r="26" spans="1:12" x14ac:dyDescent="0.2">
      <c r="J26" t="str">
        <f t="shared" si="0"/>
        <v/>
      </c>
    </row>
    <row r="27" spans="1:12" x14ac:dyDescent="0.2">
      <c r="J27" t="str">
        <f t="shared" si="0"/>
        <v/>
      </c>
    </row>
    <row r="28" spans="1:12" x14ac:dyDescent="0.2">
      <c r="J28" t="str">
        <f t="shared" si="0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62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workbookViewId="0">
      <selection activeCell="B29" sqref="B29"/>
    </sheetView>
  </sheetViews>
  <sheetFormatPr defaultRowHeight="14.25" x14ac:dyDescent="0.2"/>
  <cols>
    <col min="1" max="1" width="5" style="1" customWidth="1"/>
    <col min="2" max="2" width="31.375" style="2" customWidth="1"/>
    <col min="3" max="3" width="5.875" style="1" customWidth="1"/>
    <col min="4" max="4" width="28.5" style="2" customWidth="1"/>
    <col min="5" max="5" width="6.75" style="1" customWidth="1"/>
    <col min="6" max="6" width="40.125" style="2" customWidth="1"/>
    <col min="7" max="7" width="6.25" style="1" customWidth="1"/>
    <col min="8" max="8" width="13.625" style="3" customWidth="1"/>
    <col min="9" max="9" width="14.875" style="3" customWidth="1"/>
    <col min="10" max="10" width="13.5" style="3" customWidth="1"/>
    <col min="11" max="11" width="0" hidden="1" customWidth="1"/>
  </cols>
  <sheetData>
    <row r="1" spans="1:11" ht="45" customHeight="1" x14ac:dyDescent="0.2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16" t="s">
        <v>346</v>
      </c>
    </row>
    <row r="2" spans="1:11" s="17" customFormat="1" ht="15.6" customHeight="1" x14ac:dyDescent="0.2">
      <c r="A2" s="64" t="s">
        <v>362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5.6" customHeight="1" x14ac:dyDescent="0.2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2">
      <c r="A4" s="8"/>
      <c r="B4" s="9"/>
      <c r="C4" s="8">
        <v>1361</v>
      </c>
      <c r="D4" s="9" t="s">
        <v>11</v>
      </c>
      <c r="E4" s="8"/>
      <c r="F4" s="31" t="s">
        <v>526</v>
      </c>
      <c r="G4" s="8"/>
      <c r="H4" s="10">
        <v>1700</v>
      </c>
      <c r="I4" s="10">
        <v>1700</v>
      </c>
      <c r="J4" s="11">
        <v>1200</v>
      </c>
      <c r="K4" t="str">
        <f>LEFT(C4,1)</f>
        <v>1</v>
      </c>
    </row>
    <row r="5" spans="1:11" x14ac:dyDescent="0.2">
      <c r="A5" s="8"/>
      <c r="B5" s="9"/>
      <c r="C5" s="8">
        <v>4116</v>
      </c>
      <c r="D5" s="21" t="s">
        <v>460</v>
      </c>
      <c r="E5" s="8">
        <v>1901</v>
      </c>
      <c r="F5" s="33" t="s">
        <v>527</v>
      </c>
      <c r="G5" s="8">
        <v>34054</v>
      </c>
      <c r="H5" s="10">
        <v>0</v>
      </c>
      <c r="I5" s="10">
        <v>1673</v>
      </c>
      <c r="J5" s="11"/>
      <c r="K5" t="str">
        <f t="shared" ref="K5:K45" si="0">LEFT(C5,1)</f>
        <v>4</v>
      </c>
    </row>
    <row r="6" spans="1:11" x14ac:dyDescent="0.2">
      <c r="A6" s="8">
        <v>3635</v>
      </c>
      <c r="B6" s="9" t="s">
        <v>27</v>
      </c>
      <c r="C6" s="8">
        <v>2212</v>
      </c>
      <c r="D6" s="21" t="s">
        <v>487</v>
      </c>
      <c r="E6" s="8"/>
      <c r="F6" s="33" t="s">
        <v>528</v>
      </c>
      <c r="G6" s="8"/>
      <c r="H6" s="10">
        <v>80</v>
      </c>
      <c r="I6" s="10">
        <v>80</v>
      </c>
      <c r="J6" s="11">
        <v>200</v>
      </c>
      <c r="K6" t="str">
        <f t="shared" si="0"/>
        <v>2</v>
      </c>
    </row>
    <row r="7" spans="1:11" x14ac:dyDescent="0.2">
      <c r="A7" s="40" t="s">
        <v>348</v>
      </c>
      <c r="B7" s="41"/>
      <c r="C7" s="40"/>
      <c r="D7" s="41"/>
      <c r="E7" s="40"/>
      <c r="F7" s="41"/>
      <c r="G7" s="40"/>
      <c r="H7" s="42">
        <v>1780</v>
      </c>
      <c r="I7" s="42">
        <v>3453</v>
      </c>
      <c r="J7" s="43">
        <v>1400</v>
      </c>
      <c r="K7" t="str">
        <f t="shared" si="0"/>
        <v/>
      </c>
    </row>
    <row r="8" spans="1:11" x14ac:dyDescent="0.2">
      <c r="A8" s="8">
        <v>6171</v>
      </c>
      <c r="B8" s="9" t="s">
        <v>29</v>
      </c>
      <c r="C8" s="8">
        <v>5169</v>
      </c>
      <c r="D8" s="9" t="s">
        <v>13</v>
      </c>
      <c r="E8" s="8"/>
      <c r="F8" s="31" t="s">
        <v>529</v>
      </c>
      <c r="G8" s="8"/>
      <c r="H8" s="10">
        <v>200</v>
      </c>
      <c r="I8" s="10">
        <v>200</v>
      </c>
      <c r="J8" s="11">
        <v>200</v>
      </c>
      <c r="K8" t="str">
        <f t="shared" si="0"/>
        <v>5</v>
      </c>
    </row>
    <row r="9" spans="1:11" x14ac:dyDescent="0.2">
      <c r="A9" s="8">
        <v>6171</v>
      </c>
      <c r="B9" s="9" t="s">
        <v>29</v>
      </c>
      <c r="C9" s="8">
        <v>5169</v>
      </c>
      <c r="D9" s="9" t="s">
        <v>13</v>
      </c>
      <c r="E9" s="8">
        <v>1901</v>
      </c>
      <c r="F9" s="31" t="s">
        <v>530</v>
      </c>
      <c r="G9" s="8"/>
      <c r="H9" s="10">
        <v>1800</v>
      </c>
      <c r="I9" s="10">
        <v>656</v>
      </c>
      <c r="J9" s="11">
        <v>1800</v>
      </c>
      <c r="K9" t="str">
        <f t="shared" si="0"/>
        <v>5</v>
      </c>
    </row>
    <row r="10" spans="1:11" x14ac:dyDescent="0.2">
      <c r="A10" s="8">
        <v>6171</v>
      </c>
      <c r="B10" s="9" t="s">
        <v>29</v>
      </c>
      <c r="C10" s="8">
        <v>5169</v>
      </c>
      <c r="D10" s="9" t="s">
        <v>13</v>
      </c>
      <c r="E10" s="8">
        <v>1901</v>
      </c>
      <c r="F10" s="31" t="s">
        <v>531</v>
      </c>
      <c r="G10" s="8">
        <v>34054</v>
      </c>
      <c r="H10" s="10">
        <v>0</v>
      </c>
      <c r="I10" s="10">
        <v>1673</v>
      </c>
      <c r="J10" s="11">
        <v>400</v>
      </c>
      <c r="K10" t="str">
        <f t="shared" si="0"/>
        <v>5</v>
      </c>
    </row>
    <row r="11" spans="1:11" x14ac:dyDescent="0.2">
      <c r="A11" s="8">
        <v>6171</v>
      </c>
      <c r="B11" s="9" t="s">
        <v>29</v>
      </c>
      <c r="C11" s="8">
        <v>5169</v>
      </c>
      <c r="D11" s="9" t="s">
        <v>13</v>
      </c>
      <c r="E11" s="8">
        <v>1902</v>
      </c>
      <c r="F11" s="31" t="s">
        <v>532</v>
      </c>
      <c r="G11" s="8"/>
      <c r="H11" s="10">
        <v>100</v>
      </c>
      <c r="I11" s="10">
        <v>100</v>
      </c>
      <c r="J11" s="11">
        <v>50</v>
      </c>
      <c r="K11" t="str">
        <f t="shared" si="0"/>
        <v>5</v>
      </c>
    </row>
    <row r="12" spans="1:11" x14ac:dyDescent="0.2">
      <c r="A12" s="40" t="s">
        <v>349</v>
      </c>
      <c r="B12" s="41"/>
      <c r="C12" s="40"/>
      <c r="D12" s="41"/>
      <c r="E12" s="40"/>
      <c r="F12" s="41"/>
      <c r="G12" s="40"/>
      <c r="H12" s="42">
        <v>2100</v>
      </c>
      <c r="I12" s="42">
        <v>2629</v>
      </c>
      <c r="J12" s="43">
        <v>2450</v>
      </c>
      <c r="K12" t="str">
        <f t="shared" si="0"/>
        <v/>
      </c>
    </row>
    <row r="13" spans="1:11" x14ac:dyDescent="0.2">
      <c r="A13" s="12" t="s">
        <v>355</v>
      </c>
      <c r="B13" s="13"/>
      <c r="C13" s="12"/>
      <c r="D13" s="13"/>
      <c r="E13" s="12"/>
      <c r="F13" s="13"/>
      <c r="G13" s="12"/>
      <c r="H13" s="14">
        <v>1780</v>
      </c>
      <c r="I13" s="14">
        <v>3453</v>
      </c>
      <c r="J13" s="15">
        <v>1400</v>
      </c>
      <c r="K13" t="str">
        <f t="shared" si="0"/>
        <v/>
      </c>
    </row>
    <row r="14" spans="1:11" x14ac:dyDescent="0.2">
      <c r="A14" s="12" t="s">
        <v>356</v>
      </c>
      <c r="B14" s="13"/>
      <c r="C14" s="12"/>
      <c r="D14" s="13"/>
      <c r="E14" s="12"/>
      <c r="F14" s="13"/>
      <c r="G14" s="12"/>
      <c r="H14" s="14">
        <v>2100</v>
      </c>
      <c r="I14" s="14">
        <v>2629</v>
      </c>
      <c r="J14" s="15">
        <v>2450</v>
      </c>
      <c r="K14" t="str">
        <f t="shared" si="0"/>
        <v/>
      </c>
    </row>
    <row r="15" spans="1:11" x14ac:dyDescent="0.2">
      <c r="A15" s="12" t="s">
        <v>357</v>
      </c>
      <c r="B15" s="13"/>
      <c r="C15" s="12"/>
      <c r="D15" s="13"/>
      <c r="E15" s="12"/>
      <c r="F15" s="13"/>
      <c r="G15" s="12"/>
      <c r="H15" s="14">
        <v>-320</v>
      </c>
      <c r="I15" s="14">
        <v>824</v>
      </c>
      <c r="J15" s="15">
        <v>-1050</v>
      </c>
      <c r="K15" t="str">
        <f t="shared" si="0"/>
        <v/>
      </c>
    </row>
    <row r="16" spans="1:11" s="17" customFormat="1" ht="15.6" customHeight="1" x14ac:dyDescent="0.2">
      <c r="A16" s="66" t="s">
        <v>39</v>
      </c>
      <c r="B16" s="66"/>
      <c r="C16" s="66"/>
      <c r="D16" s="66"/>
      <c r="E16" s="66"/>
      <c r="F16" s="66"/>
      <c r="G16" s="66"/>
      <c r="H16" s="66"/>
      <c r="I16" s="66"/>
      <c r="J16" s="67"/>
      <c r="K16" t="str">
        <f t="shared" si="0"/>
        <v/>
      </c>
    </row>
    <row r="17" spans="1:11" x14ac:dyDescent="0.2">
      <c r="A17" s="8"/>
      <c r="B17" s="9"/>
      <c r="C17" s="8">
        <v>1334</v>
      </c>
      <c r="D17" s="21" t="s">
        <v>488</v>
      </c>
      <c r="E17" s="8"/>
      <c r="F17" s="33" t="s">
        <v>490</v>
      </c>
      <c r="G17" s="8"/>
      <c r="H17" s="10">
        <v>0</v>
      </c>
      <c r="I17" s="10">
        <v>17.899999999999999</v>
      </c>
      <c r="J17" s="11"/>
      <c r="K17" t="str">
        <f t="shared" si="0"/>
        <v>1</v>
      </c>
    </row>
    <row r="18" spans="1:11" x14ac:dyDescent="0.2">
      <c r="A18" s="8"/>
      <c r="B18" s="9"/>
      <c r="C18" s="8">
        <v>1356</v>
      </c>
      <c r="D18" s="21" t="s">
        <v>489</v>
      </c>
      <c r="E18" s="8"/>
      <c r="F18" s="33" t="s">
        <v>491</v>
      </c>
      <c r="G18" s="8"/>
      <c r="H18" s="10">
        <v>0</v>
      </c>
      <c r="I18" s="10">
        <v>147.6</v>
      </c>
      <c r="J18" s="11"/>
      <c r="K18" t="str">
        <f t="shared" si="0"/>
        <v>1</v>
      </c>
    </row>
    <row r="19" spans="1:11" x14ac:dyDescent="0.2">
      <c r="A19" s="8"/>
      <c r="B19" s="9"/>
      <c r="C19" s="8">
        <v>1361</v>
      </c>
      <c r="D19" s="9" t="s">
        <v>11</v>
      </c>
      <c r="E19" s="8"/>
      <c r="F19" s="31" t="s">
        <v>533</v>
      </c>
      <c r="G19" s="8"/>
      <c r="H19" s="10">
        <v>120</v>
      </c>
      <c r="I19" s="10">
        <v>129.69999999999999</v>
      </c>
      <c r="J19" s="11">
        <v>140</v>
      </c>
      <c r="K19" t="str">
        <f t="shared" si="0"/>
        <v>1</v>
      </c>
    </row>
    <row r="20" spans="1:11" x14ac:dyDescent="0.2">
      <c r="A20" s="8">
        <v>3722</v>
      </c>
      <c r="B20" s="9" t="s">
        <v>31</v>
      </c>
      <c r="C20" s="8">
        <v>1337</v>
      </c>
      <c r="D20" s="9" t="s">
        <v>32</v>
      </c>
      <c r="E20" s="8"/>
      <c r="F20" s="31" t="s">
        <v>534</v>
      </c>
      <c r="G20" s="8"/>
      <c r="H20" s="10"/>
      <c r="I20" s="10"/>
      <c r="J20" s="11">
        <v>3800</v>
      </c>
      <c r="K20" t="str">
        <f t="shared" si="0"/>
        <v>1</v>
      </c>
    </row>
    <row r="21" spans="1:11" x14ac:dyDescent="0.2">
      <c r="A21" s="8">
        <v>3722</v>
      </c>
      <c r="B21" s="9" t="s">
        <v>31</v>
      </c>
      <c r="C21" s="8">
        <v>2111</v>
      </c>
      <c r="D21" s="21" t="s">
        <v>492</v>
      </c>
      <c r="E21" s="8"/>
      <c r="F21" s="33" t="s">
        <v>534</v>
      </c>
      <c r="G21" s="8"/>
      <c r="H21" s="10">
        <v>3400</v>
      </c>
      <c r="I21" s="10">
        <v>3400</v>
      </c>
      <c r="J21" s="11"/>
      <c r="K21" t="str">
        <f t="shared" si="0"/>
        <v>2</v>
      </c>
    </row>
    <row r="22" spans="1:11" x14ac:dyDescent="0.2">
      <c r="A22" s="8">
        <v>3722</v>
      </c>
      <c r="B22" s="9" t="s">
        <v>31</v>
      </c>
      <c r="C22" s="8">
        <v>2111</v>
      </c>
      <c r="D22" s="21" t="s">
        <v>492</v>
      </c>
      <c r="E22" s="8">
        <v>3722</v>
      </c>
      <c r="F22" s="33" t="s">
        <v>536</v>
      </c>
      <c r="G22" s="8"/>
      <c r="H22" s="10">
        <v>652</v>
      </c>
      <c r="I22" s="10">
        <v>652</v>
      </c>
      <c r="J22" s="11">
        <v>500</v>
      </c>
      <c r="K22" t="str">
        <f t="shared" si="0"/>
        <v>2</v>
      </c>
    </row>
    <row r="23" spans="1:11" x14ac:dyDescent="0.2">
      <c r="A23" s="8">
        <v>3722</v>
      </c>
      <c r="B23" s="9" t="s">
        <v>31</v>
      </c>
      <c r="C23" s="8">
        <v>2111</v>
      </c>
      <c r="D23" s="21" t="s">
        <v>492</v>
      </c>
      <c r="E23" s="8">
        <v>37221</v>
      </c>
      <c r="F23" s="33" t="s">
        <v>535</v>
      </c>
      <c r="G23" s="8"/>
      <c r="H23" s="10">
        <v>160</v>
      </c>
      <c r="I23" s="10">
        <v>160</v>
      </c>
      <c r="J23" s="11">
        <v>100</v>
      </c>
      <c r="K23" t="str">
        <f t="shared" si="0"/>
        <v>2</v>
      </c>
    </row>
    <row r="24" spans="1:11" x14ac:dyDescent="0.2">
      <c r="A24" s="8">
        <v>3769</v>
      </c>
      <c r="B24" s="9" t="s">
        <v>34</v>
      </c>
      <c r="C24" s="8">
        <v>2212</v>
      </c>
      <c r="D24" s="21" t="s">
        <v>487</v>
      </c>
      <c r="E24" s="8"/>
      <c r="F24" s="21" t="s">
        <v>493</v>
      </c>
      <c r="G24" s="8"/>
      <c r="H24" s="10">
        <v>0</v>
      </c>
      <c r="I24" s="10">
        <v>139.5</v>
      </c>
      <c r="J24" s="11"/>
      <c r="K24" t="str">
        <f t="shared" si="0"/>
        <v>2</v>
      </c>
    </row>
    <row r="25" spans="1:11" x14ac:dyDescent="0.2">
      <c r="A25" s="40" t="s">
        <v>350</v>
      </c>
      <c r="B25" s="41"/>
      <c r="C25" s="40"/>
      <c r="D25" s="41"/>
      <c r="E25" s="40"/>
      <c r="F25" s="41"/>
      <c r="G25" s="40"/>
      <c r="H25" s="42">
        <v>4332</v>
      </c>
      <c r="I25" s="42">
        <v>4646.7</v>
      </c>
      <c r="J25" s="43">
        <v>4540</v>
      </c>
      <c r="K25" t="str">
        <f t="shared" si="0"/>
        <v/>
      </c>
    </row>
    <row r="26" spans="1:11" x14ac:dyDescent="0.2">
      <c r="A26" s="8">
        <v>3321</v>
      </c>
      <c r="B26" s="9" t="s">
        <v>35</v>
      </c>
      <c r="C26" s="8">
        <v>5169</v>
      </c>
      <c r="D26" s="9" t="s">
        <v>13</v>
      </c>
      <c r="E26" s="8">
        <v>301</v>
      </c>
      <c r="F26" s="31" t="s">
        <v>539</v>
      </c>
      <c r="G26" s="8"/>
      <c r="H26" s="10">
        <v>5</v>
      </c>
      <c r="I26" s="10">
        <v>5</v>
      </c>
      <c r="J26" s="11">
        <v>5</v>
      </c>
      <c r="K26" t="str">
        <f t="shared" si="0"/>
        <v>5</v>
      </c>
    </row>
    <row r="27" spans="1:11" x14ac:dyDescent="0.2">
      <c r="A27" s="8">
        <v>3721</v>
      </c>
      <c r="B27" s="9" t="s">
        <v>36</v>
      </c>
      <c r="C27" s="8">
        <v>5169</v>
      </c>
      <c r="D27" s="9" t="s">
        <v>13</v>
      </c>
      <c r="E27" s="8"/>
      <c r="F27" s="31" t="s">
        <v>537</v>
      </c>
      <c r="G27" s="8"/>
      <c r="H27" s="10">
        <v>50</v>
      </c>
      <c r="I27" s="10">
        <v>50</v>
      </c>
      <c r="J27" s="11">
        <v>80</v>
      </c>
      <c r="K27" t="str">
        <f t="shared" si="0"/>
        <v>5</v>
      </c>
    </row>
    <row r="28" spans="1:11" x14ac:dyDescent="0.2">
      <c r="A28" s="8">
        <v>3722</v>
      </c>
      <c r="B28" s="9" t="s">
        <v>31</v>
      </c>
      <c r="C28" s="8">
        <v>5169</v>
      </c>
      <c r="D28" s="9" t="s">
        <v>13</v>
      </c>
      <c r="E28" s="8"/>
      <c r="F28" s="31" t="s">
        <v>545</v>
      </c>
      <c r="G28" s="8"/>
      <c r="H28" s="10">
        <v>5300</v>
      </c>
      <c r="I28" s="10">
        <v>5300</v>
      </c>
      <c r="J28" s="11">
        <v>5700</v>
      </c>
      <c r="K28" t="str">
        <f t="shared" si="0"/>
        <v>5</v>
      </c>
    </row>
    <row r="29" spans="1:11" x14ac:dyDescent="0.2">
      <c r="A29" s="8">
        <v>3744</v>
      </c>
      <c r="B29" s="9" t="s">
        <v>37</v>
      </c>
      <c r="C29" s="8">
        <v>5169</v>
      </c>
      <c r="D29" s="9" t="s">
        <v>13</v>
      </c>
      <c r="E29" s="8">
        <v>305</v>
      </c>
      <c r="F29" s="31" t="s">
        <v>538</v>
      </c>
      <c r="G29" s="8"/>
      <c r="H29" s="10">
        <v>90</v>
      </c>
      <c r="I29" s="10">
        <v>90</v>
      </c>
      <c r="J29" s="11">
        <v>90</v>
      </c>
      <c r="K29" t="str">
        <f t="shared" si="0"/>
        <v>5</v>
      </c>
    </row>
    <row r="30" spans="1:11" x14ac:dyDescent="0.2">
      <c r="A30" s="8">
        <v>3745</v>
      </c>
      <c r="B30" s="9" t="s">
        <v>38</v>
      </c>
      <c r="C30" s="8">
        <v>5169</v>
      </c>
      <c r="D30" s="9" t="s">
        <v>13</v>
      </c>
      <c r="E30" s="8">
        <v>302</v>
      </c>
      <c r="F30" s="31" t="s">
        <v>540</v>
      </c>
      <c r="G30" s="8"/>
      <c r="H30" s="10">
        <v>5</v>
      </c>
      <c r="I30" s="10">
        <v>5</v>
      </c>
      <c r="J30" s="11">
        <v>5</v>
      </c>
      <c r="K30" t="str">
        <f t="shared" si="0"/>
        <v>5</v>
      </c>
    </row>
    <row r="31" spans="1:11" x14ac:dyDescent="0.2">
      <c r="A31" s="8">
        <v>3745</v>
      </c>
      <c r="B31" s="9" t="s">
        <v>38</v>
      </c>
      <c r="C31" s="8">
        <v>5169</v>
      </c>
      <c r="D31" s="9" t="s">
        <v>13</v>
      </c>
      <c r="E31" s="8">
        <v>303</v>
      </c>
      <c r="F31" s="31" t="s">
        <v>541</v>
      </c>
      <c r="G31" s="8"/>
      <c r="H31" s="10">
        <v>100</v>
      </c>
      <c r="I31" s="10">
        <v>100</v>
      </c>
      <c r="J31" s="11">
        <v>100</v>
      </c>
      <c r="K31" t="str">
        <f t="shared" si="0"/>
        <v>5</v>
      </c>
    </row>
    <row r="32" spans="1:11" x14ac:dyDescent="0.2">
      <c r="A32" s="8">
        <v>3745</v>
      </c>
      <c r="B32" s="9" t="s">
        <v>38</v>
      </c>
      <c r="C32" s="8">
        <v>5171</v>
      </c>
      <c r="D32" s="9" t="s">
        <v>25</v>
      </c>
      <c r="E32" s="8">
        <v>534</v>
      </c>
      <c r="F32" s="31" t="s">
        <v>542</v>
      </c>
      <c r="G32" s="8"/>
      <c r="H32" s="10">
        <v>40</v>
      </c>
      <c r="I32" s="10">
        <v>40</v>
      </c>
      <c r="J32" s="11">
        <v>40</v>
      </c>
      <c r="K32" t="str">
        <f t="shared" si="0"/>
        <v>5</v>
      </c>
    </row>
    <row r="33" spans="1:11" x14ac:dyDescent="0.2">
      <c r="A33" s="8">
        <v>6171</v>
      </c>
      <c r="B33" s="9" t="s">
        <v>29</v>
      </c>
      <c r="C33" s="8">
        <v>5169</v>
      </c>
      <c r="D33" s="9" t="s">
        <v>13</v>
      </c>
      <c r="E33" s="8">
        <v>543</v>
      </c>
      <c r="F33" s="31" t="s">
        <v>543</v>
      </c>
      <c r="G33" s="8"/>
      <c r="H33" s="10">
        <v>80</v>
      </c>
      <c r="I33" s="10">
        <v>80</v>
      </c>
      <c r="J33" s="11">
        <v>80</v>
      </c>
      <c r="K33" t="str">
        <f t="shared" si="0"/>
        <v>5</v>
      </c>
    </row>
    <row r="34" spans="1:11" x14ac:dyDescent="0.2">
      <c r="A34" s="40" t="s">
        <v>351</v>
      </c>
      <c r="B34" s="41"/>
      <c r="C34" s="40"/>
      <c r="D34" s="41"/>
      <c r="E34" s="40"/>
      <c r="F34" s="41"/>
      <c r="G34" s="40"/>
      <c r="H34" s="42">
        <v>5670</v>
      </c>
      <c r="I34" s="42">
        <v>5670</v>
      </c>
      <c r="J34" s="43">
        <v>6100</v>
      </c>
      <c r="K34" t="str">
        <f t="shared" si="0"/>
        <v/>
      </c>
    </row>
    <row r="35" spans="1:11" x14ac:dyDescent="0.2">
      <c r="A35" s="12" t="s">
        <v>358</v>
      </c>
      <c r="B35" s="13"/>
      <c r="C35" s="12"/>
      <c r="D35" s="13"/>
      <c r="E35" s="12"/>
      <c r="F35" s="13"/>
      <c r="G35" s="12"/>
      <c r="H35" s="14">
        <v>4332</v>
      </c>
      <c r="I35" s="14">
        <v>4646.7</v>
      </c>
      <c r="J35" s="15">
        <v>4540</v>
      </c>
      <c r="K35" t="str">
        <f t="shared" si="0"/>
        <v/>
      </c>
    </row>
    <row r="36" spans="1:11" x14ac:dyDescent="0.2">
      <c r="A36" s="12" t="s">
        <v>359</v>
      </c>
      <c r="B36" s="13"/>
      <c r="C36" s="12"/>
      <c r="D36" s="13"/>
      <c r="E36" s="12"/>
      <c r="F36" s="13"/>
      <c r="G36" s="12"/>
      <c r="H36" s="14">
        <v>5670</v>
      </c>
      <c r="I36" s="14">
        <v>5670</v>
      </c>
      <c r="J36" s="15">
        <v>6100</v>
      </c>
      <c r="K36" t="str">
        <f t="shared" si="0"/>
        <v/>
      </c>
    </row>
    <row r="37" spans="1:11" x14ac:dyDescent="0.2">
      <c r="A37" s="12" t="s">
        <v>360</v>
      </c>
      <c r="B37" s="13"/>
      <c r="C37" s="12"/>
      <c r="D37" s="13"/>
      <c r="E37" s="12"/>
      <c r="F37" s="13"/>
      <c r="G37" s="12"/>
      <c r="H37" s="14">
        <v>-1338</v>
      </c>
      <c r="I37" s="14">
        <v>-1023.3</v>
      </c>
      <c r="J37" s="15">
        <v>-1560</v>
      </c>
      <c r="K37" t="str">
        <f t="shared" si="0"/>
        <v/>
      </c>
    </row>
    <row r="38" spans="1:11" s="17" customFormat="1" ht="15.6" customHeight="1" x14ac:dyDescent="0.2">
      <c r="A38" s="66" t="s">
        <v>40</v>
      </c>
      <c r="B38" s="66"/>
      <c r="C38" s="66"/>
      <c r="D38" s="66"/>
      <c r="E38" s="66"/>
      <c r="F38" s="66"/>
      <c r="G38" s="66"/>
      <c r="H38" s="66"/>
      <c r="I38" s="66"/>
      <c r="J38" s="67"/>
      <c r="K38" t="str">
        <f t="shared" si="0"/>
        <v/>
      </c>
    </row>
    <row r="39" spans="1:11" x14ac:dyDescent="0.2">
      <c r="A39" s="8"/>
      <c r="B39" s="9"/>
      <c r="C39" s="8">
        <v>1361</v>
      </c>
      <c r="D39" s="9" t="s">
        <v>11</v>
      </c>
      <c r="E39" s="8"/>
      <c r="F39" s="31" t="s">
        <v>544</v>
      </c>
      <c r="G39" s="8"/>
      <c r="H39" s="10">
        <v>200</v>
      </c>
      <c r="I39" s="10">
        <v>200</v>
      </c>
      <c r="J39" s="11">
        <v>300</v>
      </c>
      <c r="K39" t="str">
        <f t="shared" si="0"/>
        <v>1</v>
      </c>
    </row>
    <row r="40" spans="1:11" x14ac:dyDescent="0.2">
      <c r="A40" s="40" t="s">
        <v>352</v>
      </c>
      <c r="B40" s="41"/>
      <c r="C40" s="40"/>
      <c r="D40" s="41"/>
      <c r="E40" s="40"/>
      <c r="F40" s="41"/>
      <c r="G40" s="40"/>
      <c r="H40" s="42">
        <v>200</v>
      </c>
      <c r="I40" s="42">
        <v>200</v>
      </c>
      <c r="J40" s="43">
        <v>300</v>
      </c>
      <c r="K40" t="str">
        <f t="shared" si="0"/>
        <v/>
      </c>
    </row>
    <row r="41" spans="1:11" x14ac:dyDescent="0.2">
      <c r="A41" s="12" t="s">
        <v>361</v>
      </c>
      <c r="B41" s="13"/>
      <c r="C41" s="12"/>
      <c r="D41" s="13"/>
      <c r="E41" s="12"/>
      <c r="F41" s="13"/>
      <c r="G41" s="12"/>
      <c r="H41" s="14">
        <v>200</v>
      </c>
      <c r="I41" s="14">
        <v>200</v>
      </c>
      <c r="J41" s="15">
        <v>300</v>
      </c>
      <c r="K41" t="str">
        <f t="shared" si="0"/>
        <v/>
      </c>
    </row>
    <row r="42" spans="1:11" x14ac:dyDescent="0.2">
      <c r="K42" t="str">
        <f t="shared" si="0"/>
        <v/>
      </c>
    </row>
    <row r="43" spans="1:11" x14ac:dyDescent="0.2">
      <c r="A43" s="4" t="s">
        <v>353</v>
      </c>
      <c r="B43" s="5"/>
      <c r="C43" s="4"/>
      <c r="D43" s="5"/>
      <c r="E43" s="4"/>
      <c r="F43" s="5"/>
      <c r="G43" s="4"/>
      <c r="H43" s="6">
        <v>6312</v>
      </c>
      <c r="I43" s="6">
        <v>8299.7000000000007</v>
      </c>
      <c r="J43" s="7">
        <v>6240</v>
      </c>
      <c r="K43" t="str">
        <f t="shared" si="0"/>
        <v/>
      </c>
    </row>
    <row r="44" spans="1:11" x14ac:dyDescent="0.2">
      <c r="A44" s="4" t="s">
        <v>377</v>
      </c>
      <c r="B44" s="5"/>
      <c r="C44" s="4"/>
      <c r="D44" s="5"/>
      <c r="E44" s="4"/>
      <c r="F44" s="5"/>
      <c r="G44" s="4"/>
      <c r="H44" s="6">
        <v>7770</v>
      </c>
      <c r="I44" s="6">
        <v>8299</v>
      </c>
      <c r="J44" s="7">
        <v>8550</v>
      </c>
      <c r="K44" t="str">
        <f t="shared" si="0"/>
        <v/>
      </c>
    </row>
    <row r="45" spans="1:11" x14ac:dyDescent="0.2">
      <c r="A45" s="4" t="s">
        <v>354</v>
      </c>
      <c r="B45" s="5"/>
      <c r="C45" s="4"/>
      <c r="D45" s="5"/>
      <c r="E45" s="4"/>
      <c r="F45" s="5"/>
      <c r="G45" s="4"/>
      <c r="H45" s="6">
        <v>-1458</v>
      </c>
      <c r="I45" s="6">
        <v>0.7</v>
      </c>
      <c r="J45" s="7">
        <v>-2310</v>
      </c>
      <c r="K45" t="str">
        <f t="shared" si="0"/>
        <v/>
      </c>
    </row>
  </sheetData>
  <mergeCells count="4">
    <mergeCell ref="A2:J2"/>
    <mergeCell ref="A3:J3"/>
    <mergeCell ref="A16:J16"/>
    <mergeCell ref="A38:J38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zoomScaleNormal="100" workbookViewId="0">
      <selection activeCell="M124" sqref="M124"/>
    </sheetView>
  </sheetViews>
  <sheetFormatPr defaultRowHeight="14.25" x14ac:dyDescent="0.2"/>
  <cols>
    <col min="1" max="1" width="5.375" style="1" customWidth="1"/>
    <col min="2" max="2" width="25.75" style="2" customWidth="1"/>
    <col min="3" max="3" width="5.125" style="1" customWidth="1"/>
    <col min="4" max="4" width="32.625" style="2" customWidth="1"/>
    <col min="5" max="5" width="7.125" style="1" customWidth="1"/>
    <col min="6" max="6" width="36.25" style="2" customWidth="1"/>
    <col min="7" max="7" width="7" style="1" customWidth="1"/>
    <col min="8" max="8" width="14.125" style="3" customWidth="1"/>
    <col min="9" max="9" width="15.75" style="3" customWidth="1"/>
    <col min="10" max="10" width="15.125" style="3" customWidth="1"/>
    <col min="11" max="11" width="0" hidden="1" customWidth="1"/>
    <col min="12" max="13" width="9.625" bestFit="1" customWidth="1"/>
  </cols>
  <sheetData>
    <row r="1" spans="1:11" ht="45" customHeight="1" x14ac:dyDescent="0.2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16" t="s">
        <v>346</v>
      </c>
    </row>
    <row r="2" spans="1:11" s="17" customFormat="1" ht="18.399999999999999" customHeight="1" x14ac:dyDescent="0.2">
      <c r="A2" s="64" t="s">
        <v>393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8.399999999999999" customHeight="1" x14ac:dyDescent="0.2">
      <c r="A3" s="70" t="s">
        <v>45</v>
      </c>
      <c r="B3" s="70"/>
      <c r="C3" s="70"/>
      <c r="D3" s="70"/>
      <c r="E3" s="70"/>
      <c r="F3" s="70"/>
      <c r="G3" s="70"/>
      <c r="H3" s="70"/>
      <c r="I3" s="70"/>
      <c r="J3" s="70"/>
    </row>
    <row r="4" spans="1:11" x14ac:dyDescent="0.2">
      <c r="A4" s="8">
        <v>6402</v>
      </c>
      <c r="B4" s="9" t="s">
        <v>41</v>
      </c>
      <c r="C4" s="8">
        <v>2229</v>
      </c>
      <c r="D4" s="9" t="s">
        <v>42</v>
      </c>
      <c r="E4" s="8"/>
      <c r="F4" s="31" t="s">
        <v>546</v>
      </c>
      <c r="G4" s="8"/>
      <c r="H4" s="10">
        <v>0</v>
      </c>
      <c r="I4" s="10">
        <v>246.2</v>
      </c>
      <c r="J4" s="11"/>
      <c r="K4" t="str">
        <f t="shared" ref="K4:K35" si="0">LEFT(C4,1)</f>
        <v>2</v>
      </c>
    </row>
    <row r="5" spans="1:11" x14ac:dyDescent="0.2">
      <c r="A5" s="40" t="s">
        <v>364</v>
      </c>
      <c r="B5" s="41"/>
      <c r="C5" s="40"/>
      <c r="D5" s="41"/>
      <c r="E5" s="40"/>
      <c r="F5" s="41"/>
      <c r="G5" s="40"/>
      <c r="H5" s="42">
        <v>0</v>
      </c>
      <c r="I5" s="42">
        <v>246.2</v>
      </c>
      <c r="J5" s="43">
        <v>0</v>
      </c>
      <c r="K5" t="str">
        <f t="shared" si="0"/>
        <v/>
      </c>
    </row>
    <row r="6" spans="1:11" x14ac:dyDescent="0.2">
      <c r="A6" s="8">
        <v>3639</v>
      </c>
      <c r="B6" s="9" t="s">
        <v>506</v>
      </c>
      <c r="C6" s="8">
        <v>5331</v>
      </c>
      <c r="D6" s="21" t="s">
        <v>471</v>
      </c>
      <c r="E6" s="8">
        <v>363998</v>
      </c>
      <c r="F6" s="31" t="s">
        <v>548</v>
      </c>
      <c r="G6" s="8"/>
      <c r="H6" s="10"/>
      <c r="I6" s="10"/>
      <c r="J6" s="11">
        <v>250</v>
      </c>
      <c r="K6" t="str">
        <f t="shared" si="0"/>
        <v>5</v>
      </c>
    </row>
    <row r="7" spans="1:11" x14ac:dyDescent="0.2">
      <c r="A7" s="8">
        <v>3639</v>
      </c>
      <c r="B7" s="9" t="s">
        <v>506</v>
      </c>
      <c r="C7" s="8">
        <v>5331</v>
      </c>
      <c r="D7" s="21" t="s">
        <v>471</v>
      </c>
      <c r="E7" s="8">
        <v>3639</v>
      </c>
      <c r="F7" s="9" t="s">
        <v>44</v>
      </c>
      <c r="G7" s="8"/>
      <c r="H7" s="10">
        <v>17161</v>
      </c>
      <c r="I7" s="10">
        <v>17161</v>
      </c>
      <c r="J7" s="11">
        <v>19515</v>
      </c>
      <c r="K7" t="str">
        <f t="shared" si="0"/>
        <v>5</v>
      </c>
    </row>
    <row r="8" spans="1:11" x14ac:dyDescent="0.2">
      <c r="A8" s="8">
        <v>3639</v>
      </c>
      <c r="B8" s="9" t="s">
        <v>506</v>
      </c>
      <c r="C8" s="8">
        <v>5331</v>
      </c>
      <c r="D8" s="21" t="s">
        <v>471</v>
      </c>
      <c r="E8" s="8">
        <v>36392</v>
      </c>
      <c r="F8" s="31" t="s">
        <v>549</v>
      </c>
      <c r="G8" s="8"/>
      <c r="H8" s="10">
        <v>0</v>
      </c>
      <c r="I8" s="10">
        <v>700</v>
      </c>
      <c r="J8" s="11">
        <v>400</v>
      </c>
      <c r="K8" t="str">
        <f t="shared" si="0"/>
        <v>5</v>
      </c>
    </row>
    <row r="9" spans="1:11" x14ac:dyDescent="0.2">
      <c r="A9" s="8">
        <v>3639</v>
      </c>
      <c r="B9" s="9" t="s">
        <v>506</v>
      </c>
      <c r="C9" s="8">
        <v>5331</v>
      </c>
      <c r="D9" s="21" t="s">
        <v>471</v>
      </c>
      <c r="E9" s="8">
        <v>363913</v>
      </c>
      <c r="F9" s="33" t="s">
        <v>547</v>
      </c>
      <c r="G9" s="8"/>
      <c r="H9" s="10">
        <v>35</v>
      </c>
      <c r="I9" s="10">
        <v>35</v>
      </c>
      <c r="J9" s="11"/>
      <c r="K9" t="str">
        <f t="shared" si="0"/>
        <v>5</v>
      </c>
    </row>
    <row r="10" spans="1:11" x14ac:dyDescent="0.2">
      <c r="A10" s="8">
        <v>3639</v>
      </c>
      <c r="B10" s="9" t="s">
        <v>506</v>
      </c>
      <c r="C10" s="8">
        <v>5331</v>
      </c>
      <c r="D10" s="21" t="s">
        <v>471</v>
      </c>
      <c r="E10" s="8">
        <v>363915</v>
      </c>
      <c r="F10" s="31" t="s">
        <v>550</v>
      </c>
      <c r="G10" s="8"/>
      <c r="H10" s="10">
        <v>0</v>
      </c>
      <c r="I10" s="10">
        <v>250</v>
      </c>
      <c r="J10" s="11">
        <v>200</v>
      </c>
      <c r="K10" t="str">
        <f t="shared" si="0"/>
        <v>5</v>
      </c>
    </row>
    <row r="11" spans="1:11" x14ac:dyDescent="0.2">
      <c r="A11" s="8">
        <v>3639</v>
      </c>
      <c r="B11" s="9" t="s">
        <v>506</v>
      </c>
      <c r="C11" s="8">
        <v>5331</v>
      </c>
      <c r="D11" s="21" t="s">
        <v>471</v>
      </c>
      <c r="E11" s="8">
        <v>363916</v>
      </c>
      <c r="F11" s="33" t="s">
        <v>551</v>
      </c>
      <c r="G11" s="8"/>
      <c r="H11" s="10">
        <v>0</v>
      </c>
      <c r="I11" s="10">
        <v>600</v>
      </c>
      <c r="J11" s="11"/>
      <c r="K11" t="str">
        <f t="shared" si="0"/>
        <v>5</v>
      </c>
    </row>
    <row r="12" spans="1:11" x14ac:dyDescent="0.2">
      <c r="A12" s="8">
        <v>3639</v>
      </c>
      <c r="B12" s="9" t="s">
        <v>506</v>
      </c>
      <c r="C12" s="8">
        <v>5331</v>
      </c>
      <c r="D12" s="21" t="s">
        <v>471</v>
      </c>
      <c r="E12" s="8">
        <v>363917</v>
      </c>
      <c r="F12" s="33" t="s">
        <v>552</v>
      </c>
      <c r="G12" s="8"/>
      <c r="H12" s="10">
        <v>0</v>
      </c>
      <c r="I12" s="10">
        <v>100</v>
      </c>
      <c r="J12" s="11"/>
      <c r="K12" t="str">
        <f t="shared" si="0"/>
        <v>5</v>
      </c>
    </row>
    <row r="13" spans="1:11" x14ac:dyDescent="0.2">
      <c r="A13" s="8">
        <v>3639</v>
      </c>
      <c r="B13" s="9" t="s">
        <v>506</v>
      </c>
      <c r="C13" s="8">
        <v>5331</v>
      </c>
      <c r="D13" s="21" t="s">
        <v>471</v>
      </c>
      <c r="E13" s="8">
        <v>363919</v>
      </c>
      <c r="F13" s="31" t="s">
        <v>553</v>
      </c>
      <c r="G13" s="8"/>
      <c r="H13" s="10">
        <v>0</v>
      </c>
      <c r="I13" s="10">
        <v>100</v>
      </c>
      <c r="J13" s="11">
        <v>50</v>
      </c>
      <c r="K13" t="str">
        <f t="shared" si="0"/>
        <v>5</v>
      </c>
    </row>
    <row r="14" spans="1:11" x14ac:dyDescent="0.2">
      <c r="A14" s="8">
        <v>3639</v>
      </c>
      <c r="B14" s="9" t="s">
        <v>506</v>
      </c>
      <c r="C14" s="8">
        <v>5331</v>
      </c>
      <c r="D14" s="21" t="s">
        <v>471</v>
      </c>
      <c r="E14" s="8">
        <v>363992</v>
      </c>
      <c r="F14" s="33" t="s">
        <v>561</v>
      </c>
      <c r="G14" s="8"/>
      <c r="H14" s="10">
        <v>0</v>
      </c>
      <c r="I14" s="10">
        <v>80</v>
      </c>
      <c r="J14" s="11"/>
      <c r="K14" t="str">
        <f t="shared" si="0"/>
        <v>5</v>
      </c>
    </row>
    <row r="15" spans="1:11" x14ac:dyDescent="0.2">
      <c r="A15" s="8">
        <v>3639</v>
      </c>
      <c r="B15" s="9" t="s">
        <v>506</v>
      </c>
      <c r="C15" s="8">
        <v>5331</v>
      </c>
      <c r="D15" s="21" t="s">
        <v>471</v>
      </c>
      <c r="E15" s="8">
        <v>363993</v>
      </c>
      <c r="F15" s="31" t="s">
        <v>560</v>
      </c>
      <c r="G15" s="8"/>
      <c r="H15" s="10">
        <v>0</v>
      </c>
      <c r="I15" s="10">
        <v>600</v>
      </c>
      <c r="J15" s="11">
        <v>600</v>
      </c>
      <c r="K15" t="str">
        <f t="shared" si="0"/>
        <v>5</v>
      </c>
    </row>
    <row r="16" spans="1:11" x14ac:dyDescent="0.2">
      <c r="A16" s="8">
        <v>3639</v>
      </c>
      <c r="B16" s="9" t="s">
        <v>506</v>
      </c>
      <c r="C16" s="8">
        <v>5331</v>
      </c>
      <c r="D16" s="21" t="s">
        <v>471</v>
      </c>
      <c r="E16" s="8">
        <v>363998</v>
      </c>
      <c r="F16" s="33" t="s">
        <v>559</v>
      </c>
      <c r="G16" s="8"/>
      <c r="H16" s="10">
        <v>0</v>
      </c>
      <c r="I16" s="10">
        <v>225</v>
      </c>
      <c r="J16" s="11"/>
      <c r="K16" t="str">
        <f t="shared" si="0"/>
        <v>5</v>
      </c>
    </row>
    <row r="17" spans="1:12" x14ac:dyDescent="0.2">
      <c r="A17" s="8">
        <v>3639</v>
      </c>
      <c r="B17" s="9" t="s">
        <v>506</v>
      </c>
      <c r="C17" s="8">
        <v>6351</v>
      </c>
      <c r="D17" s="21" t="s">
        <v>472</v>
      </c>
      <c r="E17" s="8">
        <v>36391</v>
      </c>
      <c r="F17" s="31" t="s">
        <v>558</v>
      </c>
      <c r="G17" s="8"/>
      <c r="H17" s="10">
        <v>500</v>
      </c>
      <c r="I17" s="10">
        <v>500</v>
      </c>
      <c r="J17" s="11">
        <v>500</v>
      </c>
      <c r="K17" t="str">
        <f t="shared" si="0"/>
        <v>6</v>
      </c>
    </row>
    <row r="18" spans="1:12" x14ac:dyDescent="0.2">
      <c r="A18" s="8">
        <v>3639</v>
      </c>
      <c r="B18" s="9" t="s">
        <v>506</v>
      </c>
      <c r="C18" s="8">
        <v>6351</v>
      </c>
      <c r="D18" s="21" t="s">
        <v>472</v>
      </c>
      <c r="E18" s="8">
        <v>36399</v>
      </c>
      <c r="F18" s="33" t="s">
        <v>557</v>
      </c>
      <c r="G18" s="8"/>
      <c r="H18" s="10">
        <v>0</v>
      </c>
      <c r="I18" s="10">
        <v>260</v>
      </c>
      <c r="J18" s="11"/>
      <c r="K18" t="str">
        <f t="shared" si="0"/>
        <v>6</v>
      </c>
    </row>
    <row r="19" spans="1:12" x14ac:dyDescent="0.2">
      <c r="A19" s="8">
        <v>3639</v>
      </c>
      <c r="B19" s="9" t="s">
        <v>506</v>
      </c>
      <c r="C19" s="8">
        <v>6351</v>
      </c>
      <c r="D19" s="21" t="s">
        <v>472</v>
      </c>
      <c r="E19" s="8">
        <v>363911</v>
      </c>
      <c r="F19" s="33" t="s">
        <v>556</v>
      </c>
      <c r="G19" s="8"/>
      <c r="H19" s="10">
        <v>3957</v>
      </c>
      <c r="I19" s="10">
        <v>3957</v>
      </c>
      <c r="J19" s="11"/>
      <c r="K19" t="str">
        <f t="shared" si="0"/>
        <v>6</v>
      </c>
    </row>
    <row r="20" spans="1:12" x14ac:dyDescent="0.2">
      <c r="A20" s="8">
        <v>3639</v>
      </c>
      <c r="B20" s="9" t="s">
        <v>506</v>
      </c>
      <c r="C20" s="8">
        <v>6351</v>
      </c>
      <c r="D20" s="21" t="s">
        <v>472</v>
      </c>
      <c r="E20" s="8">
        <v>363912</v>
      </c>
      <c r="F20" s="33" t="s">
        <v>555</v>
      </c>
      <c r="G20" s="8"/>
      <c r="H20" s="10">
        <v>1300</v>
      </c>
      <c r="I20" s="10">
        <v>1300</v>
      </c>
      <c r="J20" s="11"/>
      <c r="K20" t="str">
        <f t="shared" si="0"/>
        <v>6</v>
      </c>
    </row>
    <row r="21" spans="1:12" x14ac:dyDescent="0.2">
      <c r="A21" s="8">
        <v>3639</v>
      </c>
      <c r="B21" s="9" t="s">
        <v>506</v>
      </c>
      <c r="C21" s="8">
        <v>6351</v>
      </c>
      <c r="D21" s="21" t="s">
        <v>472</v>
      </c>
      <c r="E21" s="8">
        <v>363918</v>
      </c>
      <c r="F21" s="33" t="s">
        <v>554</v>
      </c>
      <c r="G21" s="8"/>
      <c r="H21" s="10">
        <v>0</v>
      </c>
      <c r="I21" s="10">
        <v>220</v>
      </c>
      <c r="J21" s="11"/>
      <c r="K21" t="str">
        <f t="shared" si="0"/>
        <v>6</v>
      </c>
    </row>
    <row r="22" spans="1:12" x14ac:dyDescent="0.2">
      <c r="A22" s="40" t="s">
        <v>365</v>
      </c>
      <c r="B22" s="41"/>
      <c r="C22" s="40"/>
      <c r="D22" s="41"/>
      <c r="E22" s="40"/>
      <c r="F22" s="41"/>
      <c r="G22" s="40"/>
      <c r="H22" s="42">
        <v>22953</v>
      </c>
      <c r="I22" s="42">
        <v>26088</v>
      </c>
      <c r="J22" s="43">
        <v>21515</v>
      </c>
      <c r="K22" t="str">
        <f t="shared" si="0"/>
        <v/>
      </c>
      <c r="L22" s="32"/>
    </row>
    <row r="23" spans="1:12" x14ac:dyDescent="0.2">
      <c r="A23" s="12" t="s">
        <v>379</v>
      </c>
      <c r="B23" s="13"/>
      <c r="C23" s="12"/>
      <c r="D23" s="13"/>
      <c r="E23" s="12"/>
      <c r="F23" s="13"/>
      <c r="G23" s="12"/>
      <c r="H23" s="14">
        <v>0</v>
      </c>
      <c r="I23" s="14">
        <v>246.2</v>
      </c>
      <c r="J23" s="15">
        <v>0</v>
      </c>
      <c r="K23" t="str">
        <f t="shared" si="0"/>
        <v/>
      </c>
    </row>
    <row r="24" spans="1:12" x14ac:dyDescent="0.2">
      <c r="A24" s="12" t="s">
        <v>380</v>
      </c>
      <c r="B24" s="13"/>
      <c r="C24" s="12"/>
      <c r="D24" s="13"/>
      <c r="E24" s="12"/>
      <c r="F24" s="13"/>
      <c r="G24" s="12"/>
      <c r="H24" s="14">
        <v>22953</v>
      </c>
      <c r="I24" s="14">
        <v>26088</v>
      </c>
      <c r="J24" s="15">
        <v>21515</v>
      </c>
      <c r="K24" t="str">
        <f t="shared" si="0"/>
        <v/>
      </c>
    </row>
    <row r="25" spans="1:12" x14ac:dyDescent="0.2">
      <c r="A25" s="12" t="s">
        <v>381</v>
      </c>
      <c r="B25" s="13"/>
      <c r="C25" s="12"/>
      <c r="D25" s="13"/>
      <c r="E25" s="12"/>
      <c r="F25" s="13"/>
      <c r="G25" s="12"/>
      <c r="H25" s="14">
        <v>-22953</v>
      </c>
      <c r="I25" s="14">
        <v>-25841.8</v>
      </c>
      <c r="J25" s="15">
        <v>-21515</v>
      </c>
      <c r="K25" t="str">
        <f t="shared" si="0"/>
        <v/>
      </c>
    </row>
    <row r="26" spans="1:12" s="17" customFormat="1" ht="15.6" customHeight="1" x14ac:dyDescent="0.2">
      <c r="A26" s="68" t="s">
        <v>52</v>
      </c>
      <c r="B26" s="68"/>
      <c r="C26" s="68"/>
      <c r="D26" s="68"/>
      <c r="E26" s="68"/>
      <c r="F26" s="68"/>
      <c r="G26" s="68"/>
      <c r="H26" s="68"/>
      <c r="I26" s="68"/>
      <c r="J26" s="69"/>
      <c r="K26" t="str">
        <f t="shared" si="0"/>
        <v/>
      </c>
    </row>
    <row r="27" spans="1:12" x14ac:dyDescent="0.2">
      <c r="A27" s="8"/>
      <c r="B27" s="9"/>
      <c r="C27" s="8">
        <v>4122</v>
      </c>
      <c r="D27" s="9" t="s">
        <v>46</v>
      </c>
      <c r="E27" s="8"/>
      <c r="F27" s="31" t="s">
        <v>562</v>
      </c>
      <c r="G27" s="8">
        <v>214</v>
      </c>
      <c r="H27" s="10">
        <v>0</v>
      </c>
      <c r="I27" s="10">
        <v>50</v>
      </c>
      <c r="J27" s="11"/>
      <c r="K27" t="str">
        <f t="shared" si="0"/>
        <v>4</v>
      </c>
    </row>
    <row r="28" spans="1:12" x14ac:dyDescent="0.2">
      <c r="A28" s="8"/>
      <c r="B28" s="9"/>
      <c r="C28" s="8">
        <v>4216</v>
      </c>
      <c r="D28" s="9" t="s">
        <v>47</v>
      </c>
      <c r="E28" s="8"/>
      <c r="F28" s="31" t="s">
        <v>563</v>
      </c>
      <c r="G28" s="8">
        <v>34940</v>
      </c>
      <c r="H28" s="10">
        <v>0</v>
      </c>
      <c r="I28" s="10">
        <v>407</v>
      </c>
      <c r="J28" s="11"/>
      <c r="K28" t="str">
        <f t="shared" si="0"/>
        <v>4</v>
      </c>
    </row>
    <row r="29" spans="1:12" x14ac:dyDescent="0.2">
      <c r="A29" s="8">
        <v>3315</v>
      </c>
      <c r="B29" s="9" t="s">
        <v>48</v>
      </c>
      <c r="C29" s="8">
        <v>2111</v>
      </c>
      <c r="D29" s="21" t="s">
        <v>470</v>
      </c>
      <c r="E29" s="8">
        <v>1601</v>
      </c>
      <c r="F29" s="31" t="s">
        <v>49</v>
      </c>
      <c r="G29" s="8"/>
      <c r="H29" s="10">
        <v>995</v>
      </c>
      <c r="I29" s="10">
        <v>995</v>
      </c>
      <c r="J29" s="11">
        <v>995</v>
      </c>
      <c r="K29" t="str">
        <f t="shared" si="0"/>
        <v>2</v>
      </c>
    </row>
    <row r="30" spans="1:12" x14ac:dyDescent="0.2">
      <c r="A30" s="8">
        <v>6402</v>
      </c>
      <c r="B30" s="9" t="s">
        <v>41</v>
      </c>
      <c r="C30" s="8">
        <v>2229</v>
      </c>
      <c r="D30" s="9" t="s">
        <v>42</v>
      </c>
      <c r="E30" s="8"/>
      <c r="F30" s="31" t="s">
        <v>564</v>
      </c>
      <c r="G30" s="8"/>
      <c r="H30" s="10">
        <v>0</v>
      </c>
      <c r="I30" s="10">
        <v>0.8</v>
      </c>
      <c r="J30" s="11"/>
      <c r="K30" t="str">
        <f t="shared" si="0"/>
        <v>2</v>
      </c>
    </row>
    <row r="31" spans="1:12" x14ac:dyDescent="0.2">
      <c r="A31" s="40" t="s">
        <v>366</v>
      </c>
      <c r="B31" s="41"/>
      <c r="C31" s="40"/>
      <c r="D31" s="41"/>
      <c r="E31" s="40"/>
      <c r="F31" s="41"/>
      <c r="G31" s="40"/>
      <c r="H31" s="42">
        <v>995</v>
      </c>
      <c r="I31" s="42">
        <v>1452.8</v>
      </c>
      <c r="J31" s="43">
        <v>995</v>
      </c>
      <c r="K31" t="str">
        <f t="shared" si="0"/>
        <v/>
      </c>
    </row>
    <row r="32" spans="1:12" x14ac:dyDescent="0.2">
      <c r="A32" s="8">
        <v>3315</v>
      </c>
      <c r="B32" s="9" t="s">
        <v>48</v>
      </c>
      <c r="C32" s="8">
        <v>5331</v>
      </c>
      <c r="D32" s="21" t="s">
        <v>471</v>
      </c>
      <c r="E32" s="8">
        <v>1601</v>
      </c>
      <c r="F32" s="9" t="s">
        <v>50</v>
      </c>
      <c r="G32" s="8"/>
      <c r="H32" s="10">
        <v>11110</v>
      </c>
      <c r="I32" s="10">
        <v>11110</v>
      </c>
      <c r="J32" s="11">
        <v>12316.3</v>
      </c>
      <c r="K32" t="str">
        <f t="shared" si="0"/>
        <v>5</v>
      </c>
    </row>
    <row r="33" spans="1:12" ht="14.45" customHeight="1" x14ac:dyDescent="0.2">
      <c r="A33" s="8">
        <v>3315</v>
      </c>
      <c r="B33" s="9" t="s">
        <v>48</v>
      </c>
      <c r="C33" s="8">
        <v>5331</v>
      </c>
      <c r="D33" s="21" t="s">
        <v>471</v>
      </c>
      <c r="E33" s="8">
        <v>16013</v>
      </c>
      <c r="F33" s="9" t="s">
        <v>51</v>
      </c>
      <c r="G33" s="8"/>
      <c r="H33" s="10">
        <v>995</v>
      </c>
      <c r="I33" s="10">
        <v>995</v>
      </c>
      <c r="J33" s="11">
        <v>995</v>
      </c>
      <c r="K33" t="str">
        <f t="shared" si="0"/>
        <v>5</v>
      </c>
    </row>
    <row r="34" spans="1:12" x14ac:dyDescent="0.2">
      <c r="A34" s="8">
        <v>3315</v>
      </c>
      <c r="B34" s="9" t="s">
        <v>48</v>
      </c>
      <c r="C34" s="8">
        <v>5331</v>
      </c>
      <c r="D34" s="21" t="s">
        <v>471</v>
      </c>
      <c r="E34" s="8">
        <v>16026</v>
      </c>
      <c r="F34" s="33" t="s">
        <v>565</v>
      </c>
      <c r="G34" s="8"/>
      <c r="H34" s="10">
        <v>0</v>
      </c>
      <c r="I34" s="10">
        <v>350</v>
      </c>
      <c r="J34" s="11"/>
      <c r="K34" t="str">
        <f t="shared" si="0"/>
        <v>5</v>
      </c>
    </row>
    <row r="35" spans="1:12" x14ac:dyDescent="0.2">
      <c r="A35" s="8">
        <v>3315</v>
      </c>
      <c r="B35" s="9" t="s">
        <v>48</v>
      </c>
      <c r="C35" s="8">
        <v>5331</v>
      </c>
      <c r="D35" s="21" t="s">
        <v>471</v>
      </c>
      <c r="E35" s="8">
        <v>16027</v>
      </c>
      <c r="F35" s="33" t="s">
        <v>565</v>
      </c>
      <c r="G35" s="8"/>
      <c r="H35" s="10">
        <v>0</v>
      </c>
      <c r="I35" s="10">
        <v>540</v>
      </c>
      <c r="J35" s="11"/>
      <c r="K35" t="str">
        <f t="shared" si="0"/>
        <v>5</v>
      </c>
    </row>
    <row r="36" spans="1:12" x14ac:dyDescent="0.2">
      <c r="A36" s="8">
        <v>3315</v>
      </c>
      <c r="B36" s="9" t="s">
        <v>48</v>
      </c>
      <c r="C36" s="8">
        <v>5331</v>
      </c>
      <c r="D36" s="21" t="s">
        <v>471</v>
      </c>
      <c r="E36" s="8">
        <v>16028</v>
      </c>
      <c r="F36" s="33" t="s">
        <v>565</v>
      </c>
      <c r="G36" s="8"/>
      <c r="H36" s="10">
        <v>0</v>
      </c>
      <c r="I36" s="10">
        <v>500</v>
      </c>
      <c r="J36" s="11"/>
      <c r="K36" t="str">
        <f t="shared" ref="K36:K67" si="1">LEFT(C36,1)</f>
        <v>5</v>
      </c>
    </row>
    <row r="37" spans="1:12" x14ac:dyDescent="0.2">
      <c r="A37" s="8">
        <v>3315</v>
      </c>
      <c r="B37" s="9" t="s">
        <v>48</v>
      </c>
      <c r="C37" s="8">
        <v>5331</v>
      </c>
      <c r="D37" s="21" t="s">
        <v>471</v>
      </c>
      <c r="E37" s="8">
        <v>33191</v>
      </c>
      <c r="F37" s="31" t="s">
        <v>566</v>
      </c>
      <c r="G37" s="8"/>
      <c r="H37" s="10">
        <v>250</v>
      </c>
      <c r="I37" s="10">
        <v>250</v>
      </c>
      <c r="J37" s="11">
        <v>250</v>
      </c>
      <c r="K37" t="str">
        <f t="shared" si="1"/>
        <v>5</v>
      </c>
    </row>
    <row r="38" spans="1:12" x14ac:dyDescent="0.2">
      <c r="A38" s="8">
        <v>3315</v>
      </c>
      <c r="B38" s="9" t="s">
        <v>48</v>
      </c>
      <c r="C38" s="8">
        <v>5331</v>
      </c>
      <c r="D38" s="21" t="s">
        <v>471</v>
      </c>
      <c r="E38" s="8">
        <v>33192</v>
      </c>
      <c r="F38" s="31" t="s">
        <v>567</v>
      </c>
      <c r="G38" s="8"/>
      <c r="H38" s="10">
        <v>70</v>
      </c>
      <c r="I38" s="10">
        <v>70</v>
      </c>
      <c r="J38" s="11">
        <v>70</v>
      </c>
      <c r="K38" t="str">
        <f t="shared" si="1"/>
        <v>5</v>
      </c>
    </row>
    <row r="39" spans="1:12" x14ac:dyDescent="0.2">
      <c r="A39" s="8">
        <v>3315</v>
      </c>
      <c r="B39" s="9" t="s">
        <v>48</v>
      </c>
      <c r="C39" s="8">
        <v>5331</v>
      </c>
      <c r="D39" s="21" t="s">
        <v>471</v>
      </c>
      <c r="E39" s="8">
        <v>33991</v>
      </c>
      <c r="F39" s="31" t="s">
        <v>568</v>
      </c>
      <c r="G39" s="8"/>
      <c r="H39" s="10">
        <v>250</v>
      </c>
      <c r="I39" s="10">
        <v>250</v>
      </c>
      <c r="J39" s="11">
        <v>250</v>
      </c>
      <c r="K39" t="str">
        <f t="shared" si="1"/>
        <v>5</v>
      </c>
    </row>
    <row r="40" spans="1:12" x14ac:dyDescent="0.2">
      <c r="A40" s="8">
        <v>3315</v>
      </c>
      <c r="B40" s="9" t="s">
        <v>48</v>
      </c>
      <c r="C40" s="8">
        <v>5336</v>
      </c>
      <c r="D40" s="21" t="s">
        <v>471</v>
      </c>
      <c r="E40" s="8"/>
      <c r="F40" s="33" t="s">
        <v>569</v>
      </c>
      <c r="G40" s="8">
        <v>214</v>
      </c>
      <c r="H40" s="10">
        <v>0</v>
      </c>
      <c r="I40" s="10">
        <v>50</v>
      </c>
      <c r="J40" s="11"/>
      <c r="K40" t="str">
        <f t="shared" si="1"/>
        <v>5</v>
      </c>
    </row>
    <row r="41" spans="1:12" x14ac:dyDescent="0.2">
      <c r="A41" s="8">
        <v>3315</v>
      </c>
      <c r="B41" s="9" t="s">
        <v>48</v>
      </c>
      <c r="C41" s="8">
        <v>6351</v>
      </c>
      <c r="D41" s="21" t="s">
        <v>472</v>
      </c>
      <c r="E41" s="8">
        <v>16014</v>
      </c>
      <c r="F41" s="31" t="s">
        <v>570</v>
      </c>
      <c r="G41" s="8"/>
      <c r="H41" s="10">
        <v>200</v>
      </c>
      <c r="I41" s="10">
        <v>200</v>
      </c>
      <c r="J41" s="11">
        <v>200</v>
      </c>
      <c r="K41" t="str">
        <f t="shared" si="1"/>
        <v>6</v>
      </c>
    </row>
    <row r="42" spans="1:12" x14ac:dyDescent="0.2">
      <c r="A42" s="8">
        <v>3315</v>
      </c>
      <c r="B42" s="9" t="s">
        <v>48</v>
      </c>
      <c r="C42" s="8">
        <v>6351</v>
      </c>
      <c r="D42" s="21" t="s">
        <v>472</v>
      </c>
      <c r="E42" s="8">
        <v>16021</v>
      </c>
      <c r="F42" s="33" t="s">
        <v>571</v>
      </c>
      <c r="G42" s="8"/>
      <c r="H42" s="10">
        <v>600</v>
      </c>
      <c r="I42" s="10">
        <v>600</v>
      </c>
      <c r="J42" s="11"/>
      <c r="K42" t="str">
        <f t="shared" si="1"/>
        <v>6</v>
      </c>
    </row>
    <row r="43" spans="1:12" x14ac:dyDescent="0.2">
      <c r="A43" s="8">
        <v>3315</v>
      </c>
      <c r="B43" s="9" t="s">
        <v>48</v>
      </c>
      <c r="C43" s="8">
        <v>6356</v>
      </c>
      <c r="D43" s="9" t="s">
        <v>473</v>
      </c>
      <c r="E43" s="8">
        <v>16020</v>
      </c>
      <c r="F43" s="31" t="s">
        <v>572</v>
      </c>
      <c r="G43" s="8">
        <v>34940</v>
      </c>
      <c r="H43" s="10">
        <v>0</v>
      </c>
      <c r="I43" s="10">
        <v>407</v>
      </c>
      <c r="J43" s="11"/>
      <c r="K43" t="str">
        <f t="shared" si="1"/>
        <v>6</v>
      </c>
    </row>
    <row r="44" spans="1:12" x14ac:dyDescent="0.2">
      <c r="A44" s="40" t="s">
        <v>367</v>
      </c>
      <c r="B44" s="41"/>
      <c r="C44" s="40"/>
      <c r="D44" s="41"/>
      <c r="E44" s="40"/>
      <c r="F44" s="41"/>
      <c r="G44" s="40"/>
      <c r="H44" s="42">
        <v>13475</v>
      </c>
      <c r="I44" s="42">
        <v>15322</v>
      </c>
      <c r="J44" s="43">
        <v>14081.3</v>
      </c>
      <c r="K44" t="str">
        <f t="shared" si="1"/>
        <v/>
      </c>
      <c r="L44" s="32"/>
    </row>
    <row r="45" spans="1:12" x14ac:dyDescent="0.2">
      <c r="A45" s="12" t="s">
        <v>382</v>
      </c>
      <c r="B45" s="13"/>
      <c r="C45" s="12"/>
      <c r="D45" s="13"/>
      <c r="E45" s="12"/>
      <c r="F45" s="13"/>
      <c r="G45" s="12"/>
      <c r="H45" s="14">
        <v>995</v>
      </c>
      <c r="I45" s="14">
        <v>1452.8</v>
      </c>
      <c r="J45" s="15">
        <v>995</v>
      </c>
      <c r="K45" t="str">
        <f t="shared" si="1"/>
        <v/>
      </c>
    </row>
    <row r="46" spans="1:12" x14ac:dyDescent="0.2">
      <c r="A46" s="12" t="s">
        <v>383</v>
      </c>
      <c r="B46" s="13"/>
      <c r="C46" s="12"/>
      <c r="D46" s="13"/>
      <c r="E46" s="12"/>
      <c r="F46" s="13"/>
      <c r="G46" s="12"/>
      <c r="H46" s="14">
        <v>13475</v>
      </c>
      <c r="I46" s="14">
        <v>15322</v>
      </c>
      <c r="J46" s="15">
        <v>14081.3</v>
      </c>
      <c r="K46" t="str">
        <f t="shared" si="1"/>
        <v/>
      </c>
    </row>
    <row r="47" spans="1:12" x14ac:dyDescent="0.2">
      <c r="A47" s="12" t="s">
        <v>384</v>
      </c>
      <c r="B47" s="13"/>
      <c r="C47" s="12"/>
      <c r="D47" s="13"/>
      <c r="E47" s="12"/>
      <c r="F47" s="13"/>
      <c r="G47" s="12"/>
      <c r="H47" s="14">
        <v>-12480</v>
      </c>
      <c r="I47" s="14">
        <v>-13869.2</v>
      </c>
      <c r="J47" s="15">
        <v>-13086.3</v>
      </c>
      <c r="K47" t="str">
        <f t="shared" si="1"/>
        <v/>
      </c>
    </row>
    <row r="48" spans="1:12" s="17" customFormat="1" ht="15.6" customHeight="1" x14ac:dyDescent="0.2">
      <c r="A48" s="68" t="s">
        <v>63</v>
      </c>
      <c r="B48" s="68"/>
      <c r="C48" s="68"/>
      <c r="D48" s="68"/>
      <c r="E48" s="68"/>
      <c r="F48" s="68"/>
      <c r="G48" s="68"/>
      <c r="H48" s="68"/>
      <c r="I48" s="68"/>
      <c r="J48" s="69"/>
      <c r="K48" t="str">
        <f t="shared" si="1"/>
        <v/>
      </c>
    </row>
    <row r="49" spans="1:12" x14ac:dyDescent="0.2">
      <c r="A49" s="8"/>
      <c r="B49" s="9"/>
      <c r="C49" s="8">
        <v>4116</v>
      </c>
      <c r="D49" s="21" t="s">
        <v>460</v>
      </c>
      <c r="E49" s="8"/>
      <c r="F49" s="33" t="s">
        <v>573</v>
      </c>
      <c r="G49" s="8">
        <v>33063</v>
      </c>
      <c r="H49" s="10">
        <v>0</v>
      </c>
      <c r="I49" s="10">
        <v>1210</v>
      </c>
      <c r="J49" s="11"/>
      <c r="K49" t="str">
        <f t="shared" si="1"/>
        <v>4</v>
      </c>
    </row>
    <row r="50" spans="1:12" x14ac:dyDescent="0.2">
      <c r="A50" s="8"/>
      <c r="B50" s="9"/>
      <c r="C50" s="8">
        <v>4122</v>
      </c>
      <c r="D50" s="9" t="s">
        <v>46</v>
      </c>
      <c r="E50" s="8">
        <v>14065</v>
      </c>
      <c r="F50" s="31" t="s">
        <v>574</v>
      </c>
      <c r="G50" s="8">
        <v>13014</v>
      </c>
      <c r="H50" s="10">
        <v>0</v>
      </c>
      <c r="I50" s="10">
        <v>19.3</v>
      </c>
      <c r="J50" s="11"/>
      <c r="K50" t="str">
        <f t="shared" si="1"/>
        <v>4</v>
      </c>
    </row>
    <row r="51" spans="1:12" x14ac:dyDescent="0.2">
      <c r="A51" s="40" t="s">
        <v>368</v>
      </c>
      <c r="B51" s="41"/>
      <c r="C51" s="40"/>
      <c r="D51" s="41"/>
      <c r="E51" s="40"/>
      <c r="F51" s="41"/>
      <c r="G51" s="40"/>
      <c r="H51" s="42">
        <v>0</v>
      </c>
      <c r="I51" s="42">
        <v>1229.3</v>
      </c>
      <c r="J51" s="43">
        <v>0</v>
      </c>
      <c r="K51" t="str">
        <f t="shared" si="1"/>
        <v/>
      </c>
    </row>
    <row r="52" spans="1:12" x14ac:dyDescent="0.2">
      <c r="A52" s="8">
        <v>3111</v>
      </c>
      <c r="B52" s="9" t="s">
        <v>53</v>
      </c>
      <c r="C52" s="8">
        <v>5331</v>
      </c>
      <c r="D52" s="21" t="s">
        <v>471</v>
      </c>
      <c r="E52" s="8">
        <v>1401</v>
      </c>
      <c r="F52" s="9" t="s">
        <v>54</v>
      </c>
      <c r="G52" s="8"/>
      <c r="H52" s="10">
        <v>1348</v>
      </c>
      <c r="I52" s="10">
        <v>1348</v>
      </c>
      <c r="J52" s="11">
        <v>1348</v>
      </c>
      <c r="K52" t="str">
        <f t="shared" si="1"/>
        <v>5</v>
      </c>
    </row>
    <row r="53" spans="1:12" x14ac:dyDescent="0.2">
      <c r="A53" s="8">
        <v>3113</v>
      </c>
      <c r="B53" s="9" t="s">
        <v>55</v>
      </c>
      <c r="C53" s="8">
        <v>5331</v>
      </c>
      <c r="D53" s="21" t="s">
        <v>471</v>
      </c>
      <c r="E53" s="8">
        <v>1405</v>
      </c>
      <c r="F53" s="9" t="s">
        <v>56</v>
      </c>
      <c r="G53" s="8"/>
      <c r="H53" s="10">
        <v>1750</v>
      </c>
      <c r="I53" s="10">
        <v>1750</v>
      </c>
      <c r="J53" s="11">
        <v>2641</v>
      </c>
      <c r="K53" t="str">
        <f t="shared" si="1"/>
        <v>5</v>
      </c>
    </row>
    <row r="54" spans="1:12" x14ac:dyDescent="0.2">
      <c r="A54" s="8">
        <v>3113</v>
      </c>
      <c r="B54" s="9" t="s">
        <v>55</v>
      </c>
      <c r="C54" s="8">
        <v>5331</v>
      </c>
      <c r="D54" s="21" t="s">
        <v>471</v>
      </c>
      <c r="E54" s="8">
        <v>1406</v>
      </c>
      <c r="F54" s="9" t="s">
        <v>57</v>
      </c>
      <c r="G54" s="8"/>
      <c r="H54" s="10">
        <v>2952.5</v>
      </c>
      <c r="I54" s="10">
        <v>2952.5</v>
      </c>
      <c r="J54" s="11">
        <v>3315</v>
      </c>
      <c r="K54" t="str">
        <f t="shared" si="1"/>
        <v>5</v>
      </c>
    </row>
    <row r="55" spans="1:12" x14ac:dyDescent="0.2">
      <c r="A55" s="8">
        <v>3113</v>
      </c>
      <c r="B55" s="9" t="s">
        <v>55</v>
      </c>
      <c r="C55" s="8">
        <v>5331</v>
      </c>
      <c r="D55" s="21" t="s">
        <v>471</v>
      </c>
      <c r="E55" s="8">
        <v>14061</v>
      </c>
      <c r="F55" s="9" t="s">
        <v>58</v>
      </c>
      <c r="G55" s="8"/>
      <c r="H55" s="10">
        <v>281.89999999999998</v>
      </c>
      <c r="I55" s="10">
        <v>281.89999999999998</v>
      </c>
      <c r="J55" s="11">
        <v>310</v>
      </c>
      <c r="K55" t="str">
        <f t="shared" si="1"/>
        <v>5</v>
      </c>
    </row>
    <row r="56" spans="1:12" x14ac:dyDescent="0.2">
      <c r="A56" s="8">
        <v>3113</v>
      </c>
      <c r="B56" s="9" t="s">
        <v>55</v>
      </c>
      <c r="C56" s="8">
        <v>5331</v>
      </c>
      <c r="D56" s="21" t="s">
        <v>471</v>
      </c>
      <c r="E56" s="8">
        <v>14062</v>
      </c>
      <c r="F56" s="9" t="s">
        <v>59</v>
      </c>
      <c r="G56" s="8"/>
      <c r="H56" s="10">
        <v>150</v>
      </c>
      <c r="I56" s="10">
        <v>20</v>
      </c>
      <c r="J56" s="11">
        <v>150</v>
      </c>
      <c r="K56" t="str">
        <f t="shared" si="1"/>
        <v>5</v>
      </c>
    </row>
    <row r="57" spans="1:12" x14ac:dyDescent="0.2">
      <c r="A57" s="8">
        <v>3113</v>
      </c>
      <c r="B57" s="9" t="s">
        <v>55</v>
      </c>
      <c r="C57" s="8">
        <v>5336</v>
      </c>
      <c r="D57" s="21" t="s">
        <v>471</v>
      </c>
      <c r="E57" s="8">
        <v>1405</v>
      </c>
      <c r="F57" s="33" t="s">
        <v>575</v>
      </c>
      <c r="G57" s="8">
        <v>33063</v>
      </c>
      <c r="H57" s="10">
        <v>0</v>
      </c>
      <c r="I57" s="10">
        <v>376.4</v>
      </c>
      <c r="J57" s="11"/>
      <c r="K57" t="str">
        <f t="shared" si="1"/>
        <v>5</v>
      </c>
    </row>
    <row r="58" spans="1:12" x14ac:dyDescent="0.2">
      <c r="A58" s="8">
        <v>3113</v>
      </c>
      <c r="B58" s="9" t="s">
        <v>55</v>
      </c>
      <c r="C58" s="8">
        <v>5336</v>
      </c>
      <c r="D58" s="21" t="s">
        <v>471</v>
      </c>
      <c r="E58" s="8">
        <v>14012</v>
      </c>
      <c r="F58" s="33" t="s">
        <v>575</v>
      </c>
      <c r="G58" s="8">
        <v>33063</v>
      </c>
      <c r="H58" s="10">
        <v>0</v>
      </c>
      <c r="I58" s="10">
        <v>261.2</v>
      </c>
      <c r="J58" s="11"/>
      <c r="K58" t="str">
        <f t="shared" si="1"/>
        <v>5</v>
      </c>
    </row>
    <row r="59" spans="1:12" x14ac:dyDescent="0.2">
      <c r="A59" s="8">
        <v>3113</v>
      </c>
      <c r="B59" s="9" t="s">
        <v>55</v>
      </c>
      <c r="C59" s="8">
        <v>5336</v>
      </c>
      <c r="D59" s="21" t="s">
        <v>471</v>
      </c>
      <c r="E59" s="8">
        <v>14065</v>
      </c>
      <c r="F59" s="33" t="s">
        <v>575</v>
      </c>
      <c r="G59" s="8">
        <v>13014</v>
      </c>
      <c r="H59" s="10">
        <v>0</v>
      </c>
      <c r="I59" s="10">
        <v>19.3</v>
      </c>
      <c r="J59" s="11"/>
      <c r="K59" t="str">
        <f t="shared" si="1"/>
        <v>5</v>
      </c>
    </row>
    <row r="60" spans="1:12" x14ac:dyDescent="0.2">
      <c r="A60" s="8">
        <v>3113</v>
      </c>
      <c r="B60" s="9" t="s">
        <v>55</v>
      </c>
      <c r="C60" s="8">
        <v>5336</v>
      </c>
      <c r="D60" s="21" t="s">
        <v>471</v>
      </c>
      <c r="E60" s="8">
        <v>14065</v>
      </c>
      <c r="F60" s="33" t="s">
        <v>575</v>
      </c>
      <c r="G60" s="8">
        <v>33063</v>
      </c>
      <c r="H60" s="10">
        <v>0</v>
      </c>
      <c r="I60" s="10">
        <v>572.4</v>
      </c>
      <c r="J60" s="11"/>
      <c r="K60" t="str">
        <f t="shared" si="1"/>
        <v>5</v>
      </c>
    </row>
    <row r="61" spans="1:12" x14ac:dyDescent="0.2">
      <c r="A61" s="8">
        <v>3113</v>
      </c>
      <c r="B61" s="9" t="s">
        <v>55</v>
      </c>
      <c r="C61" s="8">
        <v>6351</v>
      </c>
      <c r="D61" s="21" t="s">
        <v>472</v>
      </c>
      <c r="E61" s="8">
        <v>14062</v>
      </c>
      <c r="F61" s="33" t="s">
        <v>576</v>
      </c>
      <c r="G61" s="8"/>
      <c r="H61" s="10">
        <v>0</v>
      </c>
      <c r="I61" s="10">
        <v>130</v>
      </c>
      <c r="J61" s="11"/>
      <c r="K61" t="str">
        <f t="shared" si="1"/>
        <v>6</v>
      </c>
    </row>
    <row r="62" spans="1:12" x14ac:dyDescent="0.2">
      <c r="A62" s="8">
        <v>3141</v>
      </c>
      <c r="B62" s="9" t="s">
        <v>60</v>
      </c>
      <c r="C62" s="8">
        <v>5331</v>
      </c>
      <c r="D62" s="21" t="s">
        <v>471</v>
      </c>
      <c r="E62" s="8">
        <v>1406</v>
      </c>
      <c r="F62" s="31" t="s">
        <v>577</v>
      </c>
      <c r="G62" s="8"/>
      <c r="H62" s="10">
        <v>1176</v>
      </c>
      <c r="I62" s="10">
        <v>1176</v>
      </c>
      <c r="J62" s="11">
        <v>1395</v>
      </c>
      <c r="K62" t="str">
        <f t="shared" si="1"/>
        <v>5</v>
      </c>
    </row>
    <row r="63" spans="1:12" x14ac:dyDescent="0.2">
      <c r="A63" s="8">
        <v>3231</v>
      </c>
      <c r="B63" s="9" t="s">
        <v>61</v>
      </c>
      <c r="C63" s="8">
        <v>5331</v>
      </c>
      <c r="D63" s="21" t="s">
        <v>471</v>
      </c>
      <c r="E63" s="8">
        <v>1407</v>
      </c>
      <c r="F63" s="9" t="s">
        <v>62</v>
      </c>
      <c r="G63" s="8"/>
      <c r="H63" s="10">
        <v>300</v>
      </c>
      <c r="I63" s="10">
        <v>300</v>
      </c>
      <c r="J63" s="11">
        <v>300</v>
      </c>
      <c r="K63" t="str">
        <f t="shared" si="1"/>
        <v>5</v>
      </c>
    </row>
    <row r="64" spans="1:12" x14ac:dyDescent="0.2">
      <c r="A64" s="40" t="s">
        <v>369</v>
      </c>
      <c r="B64" s="41"/>
      <c r="C64" s="40"/>
      <c r="D64" s="41"/>
      <c r="E64" s="40"/>
      <c r="F64" s="41"/>
      <c r="G64" s="40"/>
      <c r="H64" s="42">
        <v>7958.4</v>
      </c>
      <c r="I64" s="42">
        <v>9187.7000000000007</v>
      </c>
      <c r="J64" s="43">
        <v>9459</v>
      </c>
      <c r="K64" t="str">
        <f t="shared" si="1"/>
        <v/>
      </c>
      <c r="L64" s="32"/>
    </row>
    <row r="65" spans="1:11" x14ac:dyDescent="0.2">
      <c r="A65" s="12" t="s">
        <v>385</v>
      </c>
      <c r="B65" s="13"/>
      <c r="C65" s="12"/>
      <c r="D65" s="13"/>
      <c r="E65" s="12"/>
      <c r="F65" s="13"/>
      <c r="G65" s="12"/>
      <c r="H65" s="14">
        <v>0</v>
      </c>
      <c r="I65" s="14">
        <v>1229.3</v>
      </c>
      <c r="J65" s="15">
        <v>0</v>
      </c>
      <c r="K65" t="str">
        <f t="shared" si="1"/>
        <v/>
      </c>
    </row>
    <row r="66" spans="1:11" x14ac:dyDescent="0.2">
      <c r="A66" s="12" t="s">
        <v>386</v>
      </c>
      <c r="B66" s="13"/>
      <c r="C66" s="12"/>
      <c r="D66" s="13"/>
      <c r="E66" s="12"/>
      <c r="F66" s="13"/>
      <c r="G66" s="12"/>
      <c r="H66" s="14">
        <v>7958.4</v>
      </c>
      <c r="I66" s="14">
        <v>9187.7000000000007</v>
      </c>
      <c r="J66" s="15">
        <v>9459</v>
      </c>
      <c r="K66" t="str">
        <f t="shared" si="1"/>
        <v/>
      </c>
    </row>
    <row r="67" spans="1:11" x14ac:dyDescent="0.2">
      <c r="A67" s="12" t="s">
        <v>387</v>
      </c>
      <c r="B67" s="13"/>
      <c r="C67" s="12"/>
      <c r="D67" s="13"/>
      <c r="E67" s="12"/>
      <c r="F67" s="13"/>
      <c r="G67" s="12"/>
      <c r="H67" s="14">
        <v>-7958.4</v>
      </c>
      <c r="I67" s="14">
        <v>-7958.4</v>
      </c>
      <c r="J67" s="15">
        <v>-9459</v>
      </c>
      <c r="K67" t="str">
        <f t="shared" si="1"/>
        <v/>
      </c>
    </row>
    <row r="68" spans="1:11" s="17" customFormat="1" ht="15.6" customHeight="1" x14ac:dyDescent="0.2">
      <c r="A68" s="68" t="s">
        <v>64</v>
      </c>
      <c r="B68" s="68"/>
      <c r="C68" s="68"/>
      <c r="D68" s="68"/>
      <c r="E68" s="68"/>
      <c r="F68" s="68"/>
      <c r="G68" s="68"/>
      <c r="H68" s="68"/>
      <c r="I68" s="68"/>
      <c r="J68" s="69"/>
      <c r="K68" t="str">
        <f t="shared" ref="K68:K97" si="2">LEFT(C68,1)</f>
        <v/>
      </c>
    </row>
    <row r="69" spans="1:11" x14ac:dyDescent="0.2">
      <c r="A69" s="8"/>
      <c r="B69" s="9"/>
      <c r="C69" s="8">
        <v>4112</v>
      </c>
      <c r="D69" s="21" t="s">
        <v>474</v>
      </c>
      <c r="E69" s="8"/>
      <c r="F69" s="33" t="s">
        <v>578</v>
      </c>
      <c r="G69" s="8"/>
      <c r="H69" s="10">
        <v>19695.5</v>
      </c>
      <c r="I69" s="10">
        <v>19695.5</v>
      </c>
      <c r="J69" s="11">
        <v>21665</v>
      </c>
      <c r="K69" t="str">
        <f t="shared" si="2"/>
        <v>4</v>
      </c>
    </row>
    <row r="70" spans="1:11" x14ac:dyDescent="0.2">
      <c r="A70" s="40" t="s">
        <v>370</v>
      </c>
      <c r="B70" s="41"/>
      <c r="C70" s="40"/>
      <c r="D70" s="41"/>
      <c r="E70" s="40"/>
      <c r="F70" s="41"/>
      <c r="G70" s="40"/>
      <c r="H70" s="42">
        <v>19695.5</v>
      </c>
      <c r="I70" s="42">
        <v>19695.5</v>
      </c>
      <c r="J70" s="43">
        <v>21665</v>
      </c>
      <c r="K70" t="str">
        <f t="shared" si="2"/>
        <v/>
      </c>
    </row>
    <row r="71" spans="1:11" x14ac:dyDescent="0.2">
      <c r="A71" s="12" t="s">
        <v>392</v>
      </c>
      <c r="B71" s="13"/>
      <c r="C71" s="12"/>
      <c r="D71" s="13"/>
      <c r="E71" s="12"/>
      <c r="F71" s="13"/>
      <c r="G71" s="12"/>
      <c r="H71" s="14">
        <v>19695.5</v>
      </c>
      <c r="I71" s="14">
        <v>19695.5</v>
      </c>
      <c r="J71" s="15">
        <v>21665</v>
      </c>
      <c r="K71" t="str">
        <f t="shared" si="2"/>
        <v/>
      </c>
    </row>
    <row r="72" spans="1:11" s="17" customFormat="1" ht="15.6" customHeight="1" x14ac:dyDescent="0.2">
      <c r="A72" s="68" t="s">
        <v>75</v>
      </c>
      <c r="B72" s="68"/>
      <c r="C72" s="68"/>
      <c r="D72" s="68"/>
      <c r="E72" s="68"/>
      <c r="F72" s="68"/>
      <c r="G72" s="68"/>
      <c r="H72" s="68"/>
      <c r="I72" s="68"/>
      <c r="J72" s="69"/>
      <c r="K72" t="str">
        <f t="shared" si="2"/>
        <v/>
      </c>
    </row>
    <row r="73" spans="1:11" x14ac:dyDescent="0.2">
      <c r="A73" s="8"/>
      <c r="B73" s="9"/>
      <c r="C73" s="8">
        <v>8113</v>
      </c>
      <c r="D73" s="9" t="s">
        <v>65</v>
      </c>
      <c r="E73" s="8"/>
      <c r="F73" s="31" t="s">
        <v>579</v>
      </c>
      <c r="G73" s="8"/>
      <c r="H73" s="10">
        <v>0</v>
      </c>
      <c r="I73" s="10">
        <v>47200</v>
      </c>
      <c r="J73" s="11">
        <v>53600</v>
      </c>
      <c r="K73" t="str">
        <f t="shared" si="2"/>
        <v>8</v>
      </c>
    </row>
    <row r="74" spans="1:11" x14ac:dyDescent="0.2">
      <c r="A74" s="8"/>
      <c r="B74" s="9"/>
      <c r="C74" s="8">
        <v>8114</v>
      </c>
      <c r="D74" s="22" t="s">
        <v>477</v>
      </c>
      <c r="E74" s="8"/>
      <c r="F74" s="9" t="s">
        <v>66</v>
      </c>
      <c r="G74" s="8"/>
      <c r="H74" s="10"/>
      <c r="I74" s="10"/>
      <c r="J74" s="11">
        <v>-48783</v>
      </c>
      <c r="K74" t="str">
        <f t="shared" si="2"/>
        <v>8</v>
      </c>
    </row>
    <row r="75" spans="1:11" x14ac:dyDescent="0.2">
      <c r="A75" s="8"/>
      <c r="B75" s="9"/>
      <c r="C75" s="8">
        <v>8115</v>
      </c>
      <c r="D75" s="21" t="s">
        <v>475</v>
      </c>
      <c r="E75" s="8"/>
      <c r="F75" s="9" t="s">
        <v>67</v>
      </c>
      <c r="G75" s="8"/>
      <c r="H75" s="10">
        <v>5774</v>
      </c>
      <c r="I75" s="10">
        <v>30021.7</v>
      </c>
      <c r="J75" s="11">
        <v>-4817</v>
      </c>
      <c r="K75" t="str">
        <f t="shared" si="2"/>
        <v>8</v>
      </c>
    </row>
    <row r="76" spans="1:11" x14ac:dyDescent="0.2">
      <c r="A76" s="8"/>
      <c r="B76" s="9"/>
      <c r="C76" s="8">
        <v>8124</v>
      </c>
      <c r="D76" s="21" t="s">
        <v>476</v>
      </c>
      <c r="E76" s="8"/>
      <c r="F76" s="9" t="s">
        <v>68</v>
      </c>
      <c r="G76" s="8"/>
      <c r="H76" s="10">
        <v>-25</v>
      </c>
      <c r="I76" s="10">
        <v>-25</v>
      </c>
      <c r="J76" s="11">
        <v>-25</v>
      </c>
      <c r="K76" t="str">
        <f t="shared" si="2"/>
        <v>8</v>
      </c>
    </row>
    <row r="77" spans="1:11" x14ac:dyDescent="0.2">
      <c r="A77" s="8"/>
      <c r="B77" s="9"/>
      <c r="C77" s="8">
        <v>8124</v>
      </c>
      <c r="D77" s="21" t="s">
        <v>476</v>
      </c>
      <c r="E77" s="8">
        <v>126</v>
      </c>
      <c r="F77" s="9" t="s">
        <v>69</v>
      </c>
      <c r="G77" s="8"/>
      <c r="H77" s="10">
        <v>-840</v>
      </c>
      <c r="I77" s="10">
        <v>-840</v>
      </c>
      <c r="J77" s="11">
        <v>-840</v>
      </c>
      <c r="K77" t="str">
        <f t="shared" si="2"/>
        <v>8</v>
      </c>
    </row>
    <row r="78" spans="1:11" x14ac:dyDescent="0.2">
      <c r="A78" s="8"/>
      <c r="B78" s="9"/>
      <c r="C78" s="8">
        <v>8124</v>
      </c>
      <c r="D78" s="21" t="s">
        <v>476</v>
      </c>
      <c r="E78" s="8">
        <v>959</v>
      </c>
      <c r="F78" s="9" t="s">
        <v>70</v>
      </c>
      <c r="G78" s="8"/>
      <c r="H78" s="10">
        <v>-749</v>
      </c>
      <c r="I78" s="10">
        <v>-749</v>
      </c>
      <c r="J78" s="11">
        <v>-749</v>
      </c>
      <c r="K78" t="str">
        <f t="shared" si="2"/>
        <v>8</v>
      </c>
    </row>
    <row r="79" spans="1:11" x14ac:dyDescent="0.2">
      <c r="A79" s="8"/>
      <c r="B79" s="9"/>
      <c r="C79" s="8">
        <v>8124</v>
      </c>
      <c r="D79" s="21" t="s">
        <v>476</v>
      </c>
      <c r="E79" s="8">
        <v>1261</v>
      </c>
      <c r="F79" s="9" t="s">
        <v>71</v>
      </c>
      <c r="G79" s="8"/>
      <c r="H79" s="10">
        <v>-360</v>
      </c>
      <c r="I79" s="10">
        <v>-360</v>
      </c>
      <c r="J79" s="11">
        <v>-360</v>
      </c>
      <c r="K79" t="str">
        <f t="shared" si="2"/>
        <v>8</v>
      </c>
    </row>
    <row r="80" spans="1:11" x14ac:dyDescent="0.2">
      <c r="A80" s="8"/>
      <c r="B80" s="9"/>
      <c r="C80" s="8">
        <v>8124</v>
      </c>
      <c r="D80" s="21" t="s">
        <v>476</v>
      </c>
      <c r="E80" s="8">
        <v>4041</v>
      </c>
      <c r="F80" s="31" t="s">
        <v>580</v>
      </c>
      <c r="G80" s="8"/>
      <c r="H80" s="10">
        <v>-502</v>
      </c>
      <c r="I80" s="10">
        <v>-502</v>
      </c>
      <c r="J80" s="11"/>
      <c r="K80" t="str">
        <f t="shared" si="2"/>
        <v>8</v>
      </c>
    </row>
    <row r="81" spans="1:13" x14ac:dyDescent="0.2">
      <c r="A81" s="8"/>
      <c r="B81" s="9"/>
      <c r="C81" s="8">
        <v>8124</v>
      </c>
      <c r="D81" s="21" t="s">
        <v>476</v>
      </c>
      <c r="E81" s="8">
        <v>6121</v>
      </c>
      <c r="F81" s="9" t="s">
        <v>72</v>
      </c>
      <c r="G81" s="8"/>
      <c r="H81" s="10">
        <v>-1070.4000000000001</v>
      </c>
      <c r="I81" s="10">
        <v>-1070.4000000000001</v>
      </c>
      <c r="J81" s="11">
        <v>-1070.4000000000001</v>
      </c>
      <c r="K81" t="str">
        <f t="shared" si="2"/>
        <v>8</v>
      </c>
    </row>
    <row r="82" spans="1:13" x14ac:dyDescent="0.2">
      <c r="A82" s="8"/>
      <c r="B82" s="9"/>
      <c r="C82" s="8">
        <v>8124</v>
      </c>
      <c r="D82" s="21" t="s">
        <v>476</v>
      </c>
      <c r="E82" s="8">
        <v>6201</v>
      </c>
      <c r="F82" s="9" t="s">
        <v>73</v>
      </c>
      <c r="G82" s="8"/>
      <c r="H82" s="10">
        <v>-1159.5999999999999</v>
      </c>
      <c r="I82" s="10">
        <v>-1159.5999999999999</v>
      </c>
      <c r="J82" s="11">
        <v>-1159.5999999999999</v>
      </c>
      <c r="K82" t="str">
        <f t="shared" si="2"/>
        <v>8</v>
      </c>
    </row>
    <row r="83" spans="1:13" x14ac:dyDescent="0.2">
      <c r="A83" s="8"/>
      <c r="B83" s="9"/>
      <c r="C83" s="8">
        <v>8124</v>
      </c>
      <c r="D83" s="21" t="s">
        <v>476</v>
      </c>
      <c r="E83" s="8">
        <v>14011</v>
      </c>
      <c r="F83" s="9" t="s">
        <v>74</v>
      </c>
      <c r="G83" s="8"/>
      <c r="H83" s="10">
        <v>-1068</v>
      </c>
      <c r="I83" s="10">
        <v>-1068</v>
      </c>
      <c r="J83" s="11">
        <v>-1068</v>
      </c>
      <c r="K83" t="str">
        <f t="shared" si="2"/>
        <v>8</v>
      </c>
    </row>
    <row r="84" spans="1:13" x14ac:dyDescent="0.2">
      <c r="A84" s="40" t="s">
        <v>372</v>
      </c>
      <c r="B84" s="41"/>
      <c r="C84" s="40"/>
      <c r="D84" s="41"/>
      <c r="E84" s="40"/>
      <c r="F84" s="41"/>
      <c r="G84" s="40"/>
      <c r="H84" s="42">
        <v>0</v>
      </c>
      <c r="I84" s="42">
        <v>71447.7</v>
      </c>
      <c r="J84" s="43">
        <v>-5272</v>
      </c>
      <c r="K84" t="str">
        <f t="shared" si="2"/>
        <v/>
      </c>
      <c r="L84" s="32"/>
    </row>
    <row r="85" spans="1:13" x14ac:dyDescent="0.2">
      <c r="A85" s="12" t="s">
        <v>388</v>
      </c>
      <c r="B85" s="13"/>
      <c r="C85" s="12"/>
      <c r="D85" s="13"/>
      <c r="E85" s="12"/>
      <c r="F85" s="13"/>
      <c r="G85" s="12"/>
      <c r="H85" s="14">
        <v>0</v>
      </c>
      <c r="I85" s="14">
        <v>71447.7</v>
      </c>
      <c r="J85" s="15">
        <v>-5272</v>
      </c>
      <c r="K85" t="str">
        <f t="shared" si="2"/>
        <v/>
      </c>
      <c r="M85" s="32"/>
    </row>
    <row r="86" spans="1:13" s="17" customFormat="1" ht="15.6" customHeight="1" x14ac:dyDescent="0.2">
      <c r="A86" s="66" t="s">
        <v>129</v>
      </c>
      <c r="B86" s="66"/>
      <c r="C86" s="66"/>
      <c r="D86" s="66"/>
      <c r="E86" s="66"/>
      <c r="F86" s="66"/>
      <c r="G86" s="66"/>
      <c r="H86" s="66"/>
      <c r="I86" s="66"/>
      <c r="J86" s="67"/>
      <c r="K86" t="str">
        <f t="shared" si="2"/>
        <v/>
      </c>
    </row>
    <row r="87" spans="1:13" x14ac:dyDescent="0.2">
      <c r="A87" s="8"/>
      <c r="B87" s="9"/>
      <c r="C87" s="8">
        <v>1111</v>
      </c>
      <c r="D87" s="21" t="s">
        <v>478</v>
      </c>
      <c r="E87" s="8"/>
      <c r="F87" s="9" t="s">
        <v>76</v>
      </c>
      <c r="G87" s="8"/>
      <c r="H87" s="10">
        <v>22380</v>
      </c>
      <c r="I87" s="10">
        <v>22380</v>
      </c>
      <c r="J87" s="11">
        <v>26832</v>
      </c>
      <c r="K87" t="str">
        <f t="shared" si="2"/>
        <v>1</v>
      </c>
    </row>
    <row r="88" spans="1:13" x14ac:dyDescent="0.2">
      <c r="A88" s="8"/>
      <c r="B88" s="9"/>
      <c r="C88" s="8">
        <v>1112</v>
      </c>
      <c r="D88" s="21" t="s">
        <v>479</v>
      </c>
      <c r="E88" s="8"/>
      <c r="F88" s="9" t="s">
        <v>77</v>
      </c>
      <c r="G88" s="8"/>
      <c r="H88" s="10">
        <v>419</v>
      </c>
      <c r="I88" s="10">
        <v>419</v>
      </c>
      <c r="J88" s="11">
        <v>408</v>
      </c>
      <c r="K88" t="str">
        <f t="shared" si="2"/>
        <v>1</v>
      </c>
    </row>
    <row r="89" spans="1:13" x14ac:dyDescent="0.2">
      <c r="A89" s="8"/>
      <c r="B89" s="9"/>
      <c r="C89" s="8">
        <v>1113</v>
      </c>
      <c r="D89" s="21" t="s">
        <v>480</v>
      </c>
      <c r="E89" s="8"/>
      <c r="F89" s="9" t="s">
        <v>78</v>
      </c>
      <c r="G89" s="8"/>
      <c r="H89" s="10">
        <v>1720</v>
      </c>
      <c r="I89" s="10">
        <v>1720</v>
      </c>
      <c r="J89" s="11">
        <v>1964</v>
      </c>
      <c r="K89" t="str">
        <f t="shared" si="2"/>
        <v>1</v>
      </c>
    </row>
    <row r="90" spans="1:13" x14ac:dyDescent="0.2">
      <c r="A90" s="8"/>
      <c r="B90" s="9"/>
      <c r="C90" s="8">
        <v>1121</v>
      </c>
      <c r="D90" s="21" t="s">
        <v>481</v>
      </c>
      <c r="E90" s="8"/>
      <c r="F90" s="9" t="s">
        <v>79</v>
      </c>
      <c r="G90" s="8"/>
      <c r="H90" s="10">
        <v>19000</v>
      </c>
      <c r="I90" s="10">
        <v>19000</v>
      </c>
      <c r="J90" s="11">
        <v>20360</v>
      </c>
      <c r="K90" t="str">
        <f t="shared" si="2"/>
        <v>1</v>
      </c>
    </row>
    <row r="91" spans="1:13" x14ac:dyDescent="0.2">
      <c r="A91" s="8"/>
      <c r="B91" s="9"/>
      <c r="C91" s="8">
        <v>1122</v>
      </c>
      <c r="D91" s="21" t="s">
        <v>482</v>
      </c>
      <c r="E91" s="8"/>
      <c r="F91" s="9" t="s">
        <v>80</v>
      </c>
      <c r="G91" s="8"/>
      <c r="H91" s="10">
        <v>2559</v>
      </c>
      <c r="I91" s="10">
        <v>2041.1</v>
      </c>
      <c r="J91" s="11">
        <v>1000</v>
      </c>
      <c r="K91" t="str">
        <f t="shared" si="2"/>
        <v>1</v>
      </c>
    </row>
    <row r="92" spans="1:13" x14ac:dyDescent="0.2">
      <c r="A92" s="8"/>
      <c r="B92" s="9"/>
      <c r="C92" s="8">
        <v>1211</v>
      </c>
      <c r="D92" s="9" t="s">
        <v>81</v>
      </c>
      <c r="E92" s="8"/>
      <c r="F92" s="9" t="s">
        <v>82</v>
      </c>
      <c r="G92" s="8"/>
      <c r="H92" s="10">
        <v>44500</v>
      </c>
      <c r="I92" s="10">
        <v>44500</v>
      </c>
      <c r="J92" s="11">
        <v>48756</v>
      </c>
      <c r="K92" t="str">
        <f t="shared" si="2"/>
        <v>1</v>
      </c>
    </row>
    <row r="93" spans="1:13" x14ac:dyDescent="0.2">
      <c r="A93" s="8"/>
      <c r="B93" s="9"/>
      <c r="C93" s="8">
        <v>1341</v>
      </c>
      <c r="D93" s="9" t="s">
        <v>83</v>
      </c>
      <c r="E93" s="8"/>
      <c r="F93" s="9" t="s">
        <v>84</v>
      </c>
      <c r="G93" s="8"/>
      <c r="H93" s="10">
        <v>135</v>
      </c>
      <c r="I93" s="10">
        <v>135</v>
      </c>
      <c r="J93" s="11">
        <v>135</v>
      </c>
      <c r="K93" t="str">
        <f t="shared" si="2"/>
        <v>1</v>
      </c>
    </row>
    <row r="94" spans="1:13" x14ac:dyDescent="0.2">
      <c r="A94" s="8"/>
      <c r="B94" s="9"/>
      <c r="C94" s="8">
        <v>1361</v>
      </c>
      <c r="D94" s="9" t="s">
        <v>11</v>
      </c>
      <c r="E94" s="8">
        <v>136141</v>
      </c>
      <c r="F94" s="31" t="s">
        <v>581</v>
      </c>
      <c r="G94" s="8"/>
      <c r="H94" s="10">
        <v>0</v>
      </c>
      <c r="I94" s="10">
        <v>40</v>
      </c>
      <c r="J94" s="11"/>
      <c r="K94" t="str">
        <f t="shared" si="2"/>
        <v>1</v>
      </c>
    </row>
    <row r="95" spans="1:13" x14ac:dyDescent="0.2">
      <c r="A95" s="8"/>
      <c r="B95" s="9"/>
      <c r="C95" s="8">
        <v>1381</v>
      </c>
      <c r="D95" s="9" t="s">
        <v>85</v>
      </c>
      <c r="E95" s="8"/>
      <c r="F95" s="9" t="s">
        <v>86</v>
      </c>
      <c r="G95" s="8"/>
      <c r="H95" s="10">
        <v>6000</v>
      </c>
      <c r="I95" s="10">
        <v>6945.5</v>
      </c>
      <c r="J95" s="11">
        <v>6000</v>
      </c>
      <c r="K95" t="str">
        <f t="shared" si="2"/>
        <v>1</v>
      </c>
    </row>
    <row r="96" spans="1:13" x14ac:dyDescent="0.2">
      <c r="A96" s="8"/>
      <c r="B96" s="9"/>
      <c r="C96" s="8">
        <v>1383</v>
      </c>
      <c r="D96" s="21" t="s">
        <v>483</v>
      </c>
      <c r="E96" s="8"/>
      <c r="F96" s="31" t="s">
        <v>582</v>
      </c>
      <c r="G96" s="8"/>
      <c r="H96" s="10">
        <v>0</v>
      </c>
      <c r="I96" s="10">
        <v>1.9</v>
      </c>
      <c r="J96" s="11"/>
      <c r="K96" t="str">
        <f t="shared" si="2"/>
        <v>1</v>
      </c>
    </row>
    <row r="97" spans="1:13" x14ac:dyDescent="0.2">
      <c r="A97" s="8"/>
      <c r="B97" s="9"/>
      <c r="C97" s="8">
        <v>1511</v>
      </c>
      <c r="D97" s="9" t="s">
        <v>87</v>
      </c>
      <c r="E97" s="8"/>
      <c r="F97" s="9" t="s">
        <v>88</v>
      </c>
      <c r="G97" s="8"/>
      <c r="H97" s="10">
        <v>4900</v>
      </c>
      <c r="I97" s="10">
        <v>4900</v>
      </c>
      <c r="J97" s="11">
        <v>4200</v>
      </c>
      <c r="K97" t="str">
        <f t="shared" si="2"/>
        <v>1</v>
      </c>
    </row>
    <row r="98" spans="1:13" x14ac:dyDescent="0.2">
      <c r="A98" s="8">
        <v>3612</v>
      </c>
      <c r="B98" s="9" t="s">
        <v>90</v>
      </c>
      <c r="C98" s="8">
        <v>2141</v>
      </c>
      <c r="D98" s="9" t="s">
        <v>91</v>
      </c>
      <c r="E98" s="8"/>
      <c r="F98" s="9" t="s">
        <v>92</v>
      </c>
      <c r="G98" s="8"/>
      <c r="H98" s="10">
        <v>4.5</v>
      </c>
      <c r="I98" s="10">
        <v>4.5</v>
      </c>
      <c r="J98" s="11">
        <v>3</v>
      </c>
      <c r="K98" t="str">
        <f t="shared" ref="K98:K130" si="3">LEFT(C98,1)</f>
        <v>2</v>
      </c>
    </row>
    <row r="99" spans="1:13" x14ac:dyDescent="0.2">
      <c r="A99" s="8">
        <v>3619</v>
      </c>
      <c r="B99" s="9" t="s">
        <v>93</v>
      </c>
      <c r="C99" s="8">
        <v>2141</v>
      </c>
      <c r="D99" s="9" t="s">
        <v>91</v>
      </c>
      <c r="E99" s="8"/>
      <c r="F99" s="9" t="s">
        <v>92</v>
      </c>
      <c r="G99" s="8">
        <v>24</v>
      </c>
      <c r="H99" s="10">
        <v>0.1</v>
      </c>
      <c r="I99" s="10">
        <v>0.1</v>
      </c>
      <c r="J99" s="11">
        <v>0.1</v>
      </c>
      <c r="K99" t="str">
        <f t="shared" si="3"/>
        <v>2</v>
      </c>
    </row>
    <row r="100" spans="1:13" x14ac:dyDescent="0.2">
      <c r="A100" s="8">
        <v>5512</v>
      </c>
      <c r="B100" s="9" t="s">
        <v>14</v>
      </c>
      <c r="C100" s="8">
        <v>2321</v>
      </c>
      <c r="D100" s="9" t="s">
        <v>94</v>
      </c>
      <c r="E100" s="8"/>
      <c r="F100" s="9" t="s">
        <v>711</v>
      </c>
      <c r="G100" s="8"/>
      <c r="H100" s="10">
        <v>0</v>
      </c>
      <c r="I100" s="10">
        <v>2.5</v>
      </c>
      <c r="J100" s="11"/>
      <c r="K100" t="str">
        <f t="shared" si="3"/>
        <v>2</v>
      </c>
    </row>
    <row r="101" spans="1:13" x14ac:dyDescent="0.2">
      <c r="A101" s="8">
        <v>6171</v>
      </c>
      <c r="B101" s="9" t="s">
        <v>29</v>
      </c>
      <c r="C101" s="8">
        <v>2211</v>
      </c>
      <c r="D101" s="9" t="s">
        <v>95</v>
      </c>
      <c r="E101" s="8"/>
      <c r="F101" s="9" t="s">
        <v>713</v>
      </c>
      <c r="G101" s="8"/>
      <c r="H101" s="10">
        <v>0</v>
      </c>
      <c r="I101" s="10">
        <v>184.6</v>
      </c>
      <c r="J101" s="11"/>
      <c r="K101" t="str">
        <f t="shared" si="3"/>
        <v>2</v>
      </c>
    </row>
    <row r="102" spans="1:13" x14ac:dyDescent="0.2">
      <c r="A102" s="8">
        <v>6171</v>
      </c>
      <c r="B102" s="9" t="s">
        <v>29</v>
      </c>
      <c r="C102" s="8">
        <v>2322</v>
      </c>
      <c r="D102" s="9" t="s">
        <v>96</v>
      </c>
      <c r="E102" s="8"/>
      <c r="F102" s="9" t="s">
        <v>712</v>
      </c>
      <c r="G102" s="8"/>
      <c r="H102" s="10">
        <v>0</v>
      </c>
      <c r="I102" s="10">
        <v>6.7</v>
      </c>
      <c r="J102" s="11"/>
      <c r="K102" t="str">
        <f t="shared" si="3"/>
        <v>2</v>
      </c>
    </row>
    <row r="103" spans="1:13" x14ac:dyDescent="0.2">
      <c r="A103" s="8">
        <v>6310</v>
      </c>
      <c r="B103" s="9" t="s">
        <v>97</v>
      </c>
      <c r="C103" s="8">
        <v>2141</v>
      </c>
      <c r="D103" s="9" t="s">
        <v>91</v>
      </c>
      <c r="E103" s="8"/>
      <c r="F103" s="9" t="s">
        <v>92</v>
      </c>
      <c r="G103" s="8"/>
      <c r="H103" s="10">
        <v>3</v>
      </c>
      <c r="I103" s="10">
        <v>3</v>
      </c>
      <c r="J103" s="11">
        <v>2</v>
      </c>
      <c r="K103" t="str">
        <f t="shared" si="3"/>
        <v>2</v>
      </c>
    </row>
    <row r="104" spans="1:13" x14ac:dyDescent="0.2">
      <c r="A104" s="8">
        <v>6330</v>
      </c>
      <c r="B104" s="9" t="s">
        <v>98</v>
      </c>
      <c r="C104" s="8">
        <v>4131</v>
      </c>
      <c r="D104" s="21" t="s">
        <v>484</v>
      </c>
      <c r="E104" s="8"/>
      <c r="F104" s="9" t="s">
        <v>100</v>
      </c>
      <c r="G104" s="8"/>
      <c r="H104" s="10">
        <v>6438.9</v>
      </c>
      <c r="I104" s="10">
        <v>6438.9</v>
      </c>
      <c r="J104" s="11">
        <v>1250</v>
      </c>
      <c r="K104" t="str">
        <f t="shared" si="3"/>
        <v>4</v>
      </c>
    </row>
    <row r="105" spans="1:13" x14ac:dyDescent="0.2">
      <c r="A105" s="8">
        <v>6330</v>
      </c>
      <c r="B105" s="9" t="s">
        <v>98</v>
      </c>
      <c r="C105" s="8">
        <v>4132</v>
      </c>
      <c r="D105" s="9" t="s">
        <v>101</v>
      </c>
      <c r="E105" s="8"/>
      <c r="F105" s="9" t="s">
        <v>102</v>
      </c>
      <c r="G105" s="8"/>
      <c r="H105" s="10">
        <v>91.7</v>
      </c>
      <c r="I105" s="10">
        <v>91.7</v>
      </c>
      <c r="J105" s="11">
        <v>99.8</v>
      </c>
      <c r="K105" t="str">
        <f t="shared" si="3"/>
        <v>4</v>
      </c>
    </row>
    <row r="106" spans="1:13" x14ac:dyDescent="0.2">
      <c r="A106" s="40" t="s">
        <v>371</v>
      </c>
      <c r="B106" s="41"/>
      <c r="C106" s="40"/>
      <c r="D106" s="41"/>
      <c r="E106" s="40"/>
      <c r="F106" s="41"/>
      <c r="G106" s="40"/>
      <c r="H106" s="42">
        <v>108151.2</v>
      </c>
      <c r="I106" s="42">
        <v>108814.5</v>
      </c>
      <c r="J106" s="43">
        <f>SUM(J87:J105)</f>
        <v>111009.90000000001</v>
      </c>
      <c r="K106" t="str">
        <f t="shared" si="3"/>
        <v/>
      </c>
      <c r="L106" s="32"/>
      <c r="M106" s="32"/>
    </row>
    <row r="107" spans="1:13" x14ac:dyDescent="0.2">
      <c r="A107" s="8">
        <v>2292</v>
      </c>
      <c r="B107" s="9" t="s">
        <v>103</v>
      </c>
      <c r="C107" s="8">
        <v>5193</v>
      </c>
      <c r="D107" s="9" t="s">
        <v>104</v>
      </c>
      <c r="E107" s="8"/>
      <c r="F107" s="9" t="s">
        <v>105</v>
      </c>
      <c r="G107" s="8"/>
      <c r="H107" s="10">
        <v>419.9</v>
      </c>
      <c r="I107" s="10">
        <v>419.9</v>
      </c>
      <c r="J107" s="11">
        <v>432.4</v>
      </c>
      <c r="K107" t="str">
        <f t="shared" si="3"/>
        <v>5</v>
      </c>
    </row>
    <row r="108" spans="1:13" x14ac:dyDescent="0.2">
      <c r="A108" s="8">
        <v>3399</v>
      </c>
      <c r="B108" s="9" t="s">
        <v>106</v>
      </c>
      <c r="C108" s="8">
        <v>5229</v>
      </c>
      <c r="D108" s="21" t="s">
        <v>463</v>
      </c>
      <c r="E108" s="8">
        <v>407</v>
      </c>
      <c r="F108" s="9" t="s">
        <v>107</v>
      </c>
      <c r="G108" s="8"/>
      <c r="H108" s="10">
        <v>20</v>
      </c>
      <c r="I108" s="10">
        <v>20</v>
      </c>
      <c r="J108" s="11">
        <v>20</v>
      </c>
      <c r="K108" t="str">
        <f t="shared" si="3"/>
        <v>5</v>
      </c>
    </row>
    <row r="109" spans="1:13" x14ac:dyDescent="0.2">
      <c r="A109" s="8">
        <v>3421</v>
      </c>
      <c r="B109" s="9" t="s">
        <v>108</v>
      </c>
      <c r="C109" s="8">
        <v>5331</v>
      </c>
      <c r="D109" s="21" t="s">
        <v>471</v>
      </c>
      <c r="E109" s="8">
        <v>1403</v>
      </c>
      <c r="F109" s="9" t="s">
        <v>109</v>
      </c>
      <c r="G109" s="8"/>
      <c r="H109" s="10">
        <v>230</v>
      </c>
      <c r="I109" s="10">
        <v>230</v>
      </c>
      <c r="J109" s="11">
        <v>250</v>
      </c>
      <c r="K109" t="str">
        <f t="shared" si="3"/>
        <v>5</v>
      </c>
    </row>
    <row r="110" spans="1:13" x14ac:dyDescent="0.2">
      <c r="A110" s="8">
        <v>3429</v>
      </c>
      <c r="B110" s="9" t="s">
        <v>110</v>
      </c>
      <c r="C110" s="8">
        <v>5229</v>
      </c>
      <c r="D110" s="21" t="s">
        <v>463</v>
      </c>
      <c r="E110" s="8">
        <v>408</v>
      </c>
      <c r="F110" s="9" t="s">
        <v>111</v>
      </c>
      <c r="G110" s="8"/>
      <c r="H110" s="10">
        <v>20</v>
      </c>
      <c r="I110" s="10">
        <v>20</v>
      </c>
      <c r="J110" s="11">
        <v>20</v>
      </c>
      <c r="K110" t="str">
        <f t="shared" si="3"/>
        <v>5</v>
      </c>
    </row>
    <row r="111" spans="1:13" x14ac:dyDescent="0.2">
      <c r="A111" s="8">
        <v>3613</v>
      </c>
      <c r="B111" s="9" t="s">
        <v>112</v>
      </c>
      <c r="C111" s="8">
        <v>5164</v>
      </c>
      <c r="D111" s="9" t="s">
        <v>113</v>
      </c>
      <c r="E111" s="8"/>
      <c r="F111" s="9" t="s">
        <v>114</v>
      </c>
      <c r="G111" s="8"/>
      <c r="H111" s="10">
        <v>92</v>
      </c>
      <c r="I111" s="10">
        <v>92</v>
      </c>
      <c r="J111" s="11">
        <v>92</v>
      </c>
      <c r="K111" t="str">
        <f t="shared" si="3"/>
        <v>5</v>
      </c>
    </row>
    <row r="112" spans="1:13" x14ac:dyDescent="0.2">
      <c r="A112" s="8">
        <v>3639</v>
      </c>
      <c r="B112" s="9" t="s">
        <v>43</v>
      </c>
      <c r="C112" s="8">
        <v>5141</v>
      </c>
      <c r="D112" s="9" t="s">
        <v>115</v>
      </c>
      <c r="E112" s="8">
        <v>546</v>
      </c>
      <c r="F112" s="9" t="s">
        <v>116</v>
      </c>
      <c r="G112" s="8"/>
      <c r="H112" s="10">
        <v>84.3</v>
      </c>
      <c r="I112" s="10">
        <v>25.9</v>
      </c>
      <c r="J112" s="11">
        <v>236.3</v>
      </c>
      <c r="K112" t="str">
        <f t="shared" si="3"/>
        <v>5</v>
      </c>
    </row>
    <row r="113" spans="1:11" x14ac:dyDescent="0.2">
      <c r="A113" s="8">
        <v>3639</v>
      </c>
      <c r="B113" s="9" t="s">
        <v>43</v>
      </c>
      <c r="C113" s="8">
        <v>5141</v>
      </c>
      <c r="D113" s="9" t="s">
        <v>115</v>
      </c>
      <c r="E113" s="8">
        <v>564</v>
      </c>
      <c r="F113" s="9" t="s">
        <v>117</v>
      </c>
      <c r="G113" s="8"/>
      <c r="H113" s="10"/>
      <c r="I113" s="10"/>
      <c r="J113" s="11">
        <v>250</v>
      </c>
      <c r="K113" t="str">
        <f t="shared" si="3"/>
        <v>5</v>
      </c>
    </row>
    <row r="114" spans="1:11" x14ac:dyDescent="0.2">
      <c r="A114" s="8">
        <v>3639</v>
      </c>
      <c r="B114" s="9" t="s">
        <v>43</v>
      </c>
      <c r="C114" s="8">
        <v>5141</v>
      </c>
      <c r="D114" s="9" t="s">
        <v>115</v>
      </c>
      <c r="E114" s="8">
        <v>5181</v>
      </c>
      <c r="F114" s="31" t="s">
        <v>583</v>
      </c>
      <c r="G114" s="8"/>
      <c r="H114" s="10">
        <v>57</v>
      </c>
      <c r="I114" s="10">
        <v>57</v>
      </c>
      <c r="J114" s="11"/>
      <c r="K114" t="str">
        <f t="shared" si="3"/>
        <v>5</v>
      </c>
    </row>
    <row r="115" spans="1:11" x14ac:dyDescent="0.2">
      <c r="A115" s="8">
        <v>3639</v>
      </c>
      <c r="B115" s="9" t="s">
        <v>43</v>
      </c>
      <c r="C115" s="8">
        <v>5141</v>
      </c>
      <c r="D115" s="9" t="s">
        <v>115</v>
      </c>
      <c r="E115" s="8">
        <v>6121</v>
      </c>
      <c r="F115" s="31" t="s">
        <v>584</v>
      </c>
      <c r="G115" s="8"/>
      <c r="H115" s="10">
        <v>50</v>
      </c>
      <c r="I115" s="10">
        <v>72</v>
      </c>
      <c r="J115" s="11">
        <v>142</v>
      </c>
      <c r="K115" t="str">
        <f t="shared" si="3"/>
        <v>5</v>
      </c>
    </row>
    <row r="116" spans="1:11" x14ac:dyDescent="0.2">
      <c r="A116" s="8">
        <v>3639</v>
      </c>
      <c r="B116" s="9" t="s">
        <v>43</v>
      </c>
      <c r="C116" s="8">
        <v>5141</v>
      </c>
      <c r="D116" s="9" t="s">
        <v>115</v>
      </c>
      <c r="E116" s="8">
        <v>6201</v>
      </c>
      <c r="F116" s="31" t="s">
        <v>585</v>
      </c>
      <c r="G116" s="8"/>
      <c r="H116" s="10">
        <v>30</v>
      </c>
      <c r="I116" s="10">
        <v>30</v>
      </c>
      <c r="J116" s="11">
        <v>61</v>
      </c>
      <c r="K116" t="str">
        <f t="shared" si="3"/>
        <v>5</v>
      </c>
    </row>
    <row r="117" spans="1:11" x14ac:dyDescent="0.2">
      <c r="A117" s="8">
        <v>3639</v>
      </c>
      <c r="B117" s="9" t="s">
        <v>43</v>
      </c>
      <c r="C117" s="8">
        <v>5141</v>
      </c>
      <c r="D117" s="9" t="s">
        <v>115</v>
      </c>
      <c r="E117" s="8">
        <v>14011</v>
      </c>
      <c r="F117" s="31" t="s">
        <v>586</v>
      </c>
      <c r="G117" s="8"/>
      <c r="H117" s="10">
        <v>69</v>
      </c>
      <c r="I117" s="10">
        <v>105.4</v>
      </c>
      <c r="J117" s="11">
        <v>240</v>
      </c>
      <c r="K117" t="str">
        <f t="shared" si="3"/>
        <v>5</v>
      </c>
    </row>
    <row r="118" spans="1:11" x14ac:dyDescent="0.2">
      <c r="A118" s="8">
        <v>3639</v>
      </c>
      <c r="B118" s="9" t="s">
        <v>43</v>
      </c>
      <c r="C118" s="8">
        <v>5164</v>
      </c>
      <c r="D118" s="9" t="s">
        <v>113</v>
      </c>
      <c r="E118" s="8"/>
      <c r="F118" s="9" t="s">
        <v>118</v>
      </c>
      <c r="G118" s="8"/>
      <c r="H118" s="10">
        <v>87</v>
      </c>
      <c r="I118" s="10">
        <v>87</v>
      </c>
      <c r="J118" s="11">
        <v>87</v>
      </c>
      <c r="K118" t="str">
        <f t="shared" si="3"/>
        <v>5</v>
      </c>
    </row>
    <row r="119" spans="1:11" x14ac:dyDescent="0.2">
      <c r="A119" s="8">
        <v>3639</v>
      </c>
      <c r="B119" s="9" t="s">
        <v>43</v>
      </c>
      <c r="C119" s="8">
        <v>5229</v>
      </c>
      <c r="D119" s="21" t="s">
        <v>463</v>
      </c>
      <c r="E119" s="8">
        <v>406</v>
      </c>
      <c r="F119" s="9" t="s">
        <v>119</v>
      </c>
      <c r="G119" s="8"/>
      <c r="H119" s="10">
        <v>7</v>
      </c>
      <c r="I119" s="10">
        <v>7</v>
      </c>
      <c r="J119" s="11">
        <v>7</v>
      </c>
      <c r="K119" t="str">
        <f t="shared" si="3"/>
        <v>5</v>
      </c>
    </row>
    <row r="120" spans="1:11" x14ac:dyDescent="0.2">
      <c r="A120" s="8">
        <v>3639</v>
      </c>
      <c r="B120" s="9" t="s">
        <v>43</v>
      </c>
      <c r="C120" s="8">
        <v>5329</v>
      </c>
      <c r="D120" s="21" t="s">
        <v>485</v>
      </c>
      <c r="E120" s="8">
        <v>405</v>
      </c>
      <c r="F120" s="9" t="s">
        <v>120</v>
      </c>
      <c r="G120" s="8"/>
      <c r="H120" s="10">
        <v>145.19999999999999</v>
      </c>
      <c r="I120" s="10">
        <v>1544.8</v>
      </c>
      <c r="J120" s="11">
        <v>229.9</v>
      </c>
      <c r="K120" t="str">
        <f t="shared" si="3"/>
        <v>5</v>
      </c>
    </row>
    <row r="121" spans="1:11" x14ac:dyDescent="0.2">
      <c r="A121" s="8">
        <v>3639</v>
      </c>
      <c r="B121" s="9" t="s">
        <v>43</v>
      </c>
      <c r="C121" s="8">
        <v>6349</v>
      </c>
      <c r="D121" s="9" t="s">
        <v>486</v>
      </c>
      <c r="E121" s="8">
        <v>405</v>
      </c>
      <c r="F121" s="31" t="s">
        <v>120</v>
      </c>
      <c r="G121" s="8"/>
      <c r="H121" s="10">
        <v>0</v>
      </c>
      <c r="I121" s="10">
        <v>20.399999999999999</v>
      </c>
      <c r="J121" s="11"/>
      <c r="K121" t="str">
        <f t="shared" si="3"/>
        <v>6</v>
      </c>
    </row>
    <row r="122" spans="1:11" x14ac:dyDescent="0.2">
      <c r="A122" s="8">
        <v>3723</v>
      </c>
      <c r="B122" s="9" t="s">
        <v>121</v>
      </c>
      <c r="C122" s="8">
        <v>5139</v>
      </c>
      <c r="D122" s="21" t="s">
        <v>467</v>
      </c>
      <c r="E122" s="8"/>
      <c r="F122" s="31" t="s">
        <v>590</v>
      </c>
      <c r="G122" s="8"/>
      <c r="H122" s="10">
        <v>12</v>
      </c>
      <c r="I122" s="10">
        <v>12</v>
      </c>
      <c r="J122" s="11"/>
      <c r="K122" t="str">
        <f t="shared" si="3"/>
        <v>5</v>
      </c>
    </row>
    <row r="123" spans="1:11" x14ac:dyDescent="0.2">
      <c r="A123" s="8">
        <v>5512</v>
      </c>
      <c r="B123" s="9" t="s">
        <v>14</v>
      </c>
      <c r="C123" s="8">
        <v>5019</v>
      </c>
      <c r="D123" s="9" t="s">
        <v>15</v>
      </c>
      <c r="E123" s="8">
        <v>541</v>
      </c>
      <c r="F123" s="31" t="s">
        <v>587</v>
      </c>
      <c r="G123" s="8"/>
      <c r="H123" s="10">
        <v>5</v>
      </c>
      <c r="I123" s="10">
        <v>6.1</v>
      </c>
      <c r="J123" s="11"/>
      <c r="K123" t="str">
        <f t="shared" si="3"/>
        <v>5</v>
      </c>
    </row>
    <row r="124" spans="1:11" x14ac:dyDescent="0.2">
      <c r="A124" s="8">
        <v>5512</v>
      </c>
      <c r="B124" s="9" t="s">
        <v>14</v>
      </c>
      <c r="C124" s="8">
        <v>5021</v>
      </c>
      <c r="D124" s="9" t="s">
        <v>16</v>
      </c>
      <c r="E124" s="8">
        <v>541</v>
      </c>
      <c r="F124" s="31" t="s">
        <v>513</v>
      </c>
      <c r="G124" s="8"/>
      <c r="H124" s="10">
        <v>30</v>
      </c>
      <c r="I124" s="10">
        <v>31.4</v>
      </c>
      <c r="J124" s="11"/>
      <c r="K124" t="str">
        <f t="shared" si="3"/>
        <v>5</v>
      </c>
    </row>
    <row r="125" spans="1:11" x14ac:dyDescent="0.2">
      <c r="A125" s="8">
        <v>5512</v>
      </c>
      <c r="B125" s="9" t="s">
        <v>14</v>
      </c>
      <c r="C125" s="8">
        <v>5136</v>
      </c>
      <c r="D125" s="9" t="s">
        <v>122</v>
      </c>
      <c r="E125" s="8">
        <v>541</v>
      </c>
      <c r="F125" s="31" t="s">
        <v>588</v>
      </c>
      <c r="G125" s="8"/>
      <c r="H125" s="10">
        <v>1</v>
      </c>
      <c r="I125" s="10">
        <v>1</v>
      </c>
      <c r="J125" s="11"/>
      <c r="K125" t="str">
        <f t="shared" si="3"/>
        <v>5</v>
      </c>
    </row>
    <row r="126" spans="1:11" x14ac:dyDescent="0.2">
      <c r="A126" s="8">
        <v>5512</v>
      </c>
      <c r="B126" s="9" t="s">
        <v>14</v>
      </c>
      <c r="C126" s="8">
        <v>5137</v>
      </c>
      <c r="D126" s="9" t="s">
        <v>17</v>
      </c>
      <c r="E126" s="8">
        <v>541</v>
      </c>
      <c r="F126" s="31" t="s">
        <v>514</v>
      </c>
      <c r="G126" s="8"/>
      <c r="H126" s="10">
        <v>40</v>
      </c>
      <c r="I126" s="10">
        <v>40</v>
      </c>
      <c r="J126" s="11"/>
      <c r="K126" t="str">
        <f t="shared" si="3"/>
        <v>5</v>
      </c>
    </row>
    <row r="127" spans="1:11" x14ac:dyDescent="0.2">
      <c r="A127" s="8">
        <v>5512</v>
      </c>
      <c r="B127" s="9" t="s">
        <v>14</v>
      </c>
      <c r="C127" s="8">
        <v>5139</v>
      </c>
      <c r="D127" s="9" t="s">
        <v>18</v>
      </c>
      <c r="E127" s="8">
        <v>541</v>
      </c>
      <c r="F127" s="31" t="s">
        <v>515</v>
      </c>
      <c r="G127" s="8"/>
      <c r="H127" s="10">
        <v>40</v>
      </c>
      <c r="I127" s="10">
        <v>38.9</v>
      </c>
      <c r="J127" s="11"/>
      <c r="K127" t="str">
        <f t="shared" si="3"/>
        <v>5</v>
      </c>
    </row>
    <row r="128" spans="1:11" x14ac:dyDescent="0.2">
      <c r="A128" s="8">
        <v>5512</v>
      </c>
      <c r="B128" s="9" t="s">
        <v>14</v>
      </c>
      <c r="C128" s="8">
        <v>5151</v>
      </c>
      <c r="D128" s="9" t="s">
        <v>19</v>
      </c>
      <c r="E128" s="8">
        <v>541</v>
      </c>
      <c r="F128" s="31" t="s">
        <v>516</v>
      </c>
      <c r="G128" s="8"/>
      <c r="H128" s="10">
        <v>20</v>
      </c>
      <c r="I128" s="10">
        <v>20</v>
      </c>
      <c r="J128" s="11"/>
      <c r="K128" t="str">
        <f t="shared" si="3"/>
        <v>5</v>
      </c>
    </row>
    <row r="129" spans="1:13" x14ac:dyDescent="0.2">
      <c r="A129" s="8">
        <v>5512</v>
      </c>
      <c r="B129" s="9" t="s">
        <v>14</v>
      </c>
      <c r="C129" s="8">
        <v>5153</v>
      </c>
      <c r="D129" s="9" t="s">
        <v>20</v>
      </c>
      <c r="E129" s="8">
        <v>541</v>
      </c>
      <c r="F129" s="31" t="s">
        <v>517</v>
      </c>
      <c r="G129" s="8"/>
      <c r="H129" s="10">
        <v>60</v>
      </c>
      <c r="I129" s="10">
        <v>60</v>
      </c>
      <c r="J129" s="11"/>
      <c r="K129" t="str">
        <f t="shared" si="3"/>
        <v>5</v>
      </c>
    </row>
    <row r="130" spans="1:13" x14ac:dyDescent="0.2">
      <c r="A130" s="8">
        <v>5512</v>
      </c>
      <c r="B130" s="9" t="s">
        <v>14</v>
      </c>
      <c r="C130" s="8">
        <v>5154</v>
      </c>
      <c r="D130" s="9" t="s">
        <v>21</v>
      </c>
      <c r="E130" s="8">
        <v>541</v>
      </c>
      <c r="F130" s="31" t="s">
        <v>518</v>
      </c>
      <c r="G130" s="8"/>
      <c r="H130" s="10">
        <v>45</v>
      </c>
      <c r="I130" s="10">
        <v>45</v>
      </c>
      <c r="J130" s="11"/>
      <c r="K130" t="str">
        <f t="shared" si="3"/>
        <v>5</v>
      </c>
    </row>
    <row r="131" spans="1:13" x14ac:dyDescent="0.2">
      <c r="A131" s="8">
        <v>5512</v>
      </c>
      <c r="B131" s="9" t="s">
        <v>14</v>
      </c>
      <c r="C131" s="8">
        <v>5156</v>
      </c>
      <c r="D131" s="9" t="s">
        <v>22</v>
      </c>
      <c r="E131" s="8">
        <v>541</v>
      </c>
      <c r="F131" s="31" t="s">
        <v>519</v>
      </c>
      <c r="G131" s="8"/>
      <c r="H131" s="10">
        <v>25</v>
      </c>
      <c r="I131" s="10">
        <v>21.4</v>
      </c>
      <c r="J131" s="11"/>
      <c r="K131" t="str">
        <f t="shared" ref="K131:K148" si="4">LEFT(C131,1)</f>
        <v>5</v>
      </c>
    </row>
    <row r="132" spans="1:13" x14ac:dyDescent="0.2">
      <c r="A132" s="8">
        <v>5512</v>
      </c>
      <c r="B132" s="9" t="s">
        <v>14</v>
      </c>
      <c r="C132" s="8">
        <v>5162</v>
      </c>
      <c r="D132" s="9" t="s">
        <v>23</v>
      </c>
      <c r="E132" s="8">
        <v>541</v>
      </c>
      <c r="F132" s="31" t="s">
        <v>520</v>
      </c>
      <c r="G132" s="8"/>
      <c r="H132" s="10">
        <v>3</v>
      </c>
      <c r="I132" s="10">
        <v>6.6</v>
      </c>
      <c r="J132" s="11"/>
      <c r="K132" t="str">
        <f t="shared" si="4"/>
        <v>5</v>
      </c>
    </row>
    <row r="133" spans="1:13" x14ac:dyDescent="0.2">
      <c r="A133" s="8">
        <v>5512</v>
      </c>
      <c r="B133" s="9" t="s">
        <v>14</v>
      </c>
      <c r="C133" s="8">
        <v>5163</v>
      </c>
      <c r="D133" s="9" t="s">
        <v>24</v>
      </c>
      <c r="E133" s="8">
        <v>541</v>
      </c>
      <c r="F133" s="31" t="s">
        <v>521</v>
      </c>
      <c r="G133" s="8"/>
      <c r="H133" s="10">
        <v>35</v>
      </c>
      <c r="I133" s="10">
        <v>35</v>
      </c>
      <c r="J133" s="11"/>
      <c r="K133" t="str">
        <f t="shared" si="4"/>
        <v>5</v>
      </c>
    </row>
    <row r="134" spans="1:13" x14ac:dyDescent="0.2">
      <c r="A134" s="8">
        <v>5512</v>
      </c>
      <c r="B134" s="9" t="s">
        <v>14</v>
      </c>
      <c r="C134" s="8">
        <v>5167</v>
      </c>
      <c r="D134" s="9" t="s">
        <v>123</v>
      </c>
      <c r="E134" s="8">
        <v>541</v>
      </c>
      <c r="F134" s="31" t="s">
        <v>589</v>
      </c>
      <c r="G134" s="8"/>
      <c r="H134" s="10">
        <v>0</v>
      </c>
      <c r="I134" s="10">
        <v>1.1000000000000001</v>
      </c>
      <c r="J134" s="11"/>
      <c r="K134" t="str">
        <f t="shared" si="4"/>
        <v>5</v>
      </c>
    </row>
    <row r="135" spans="1:13" x14ac:dyDescent="0.2">
      <c r="A135" s="8">
        <v>5512</v>
      </c>
      <c r="B135" s="9" t="s">
        <v>14</v>
      </c>
      <c r="C135" s="8">
        <v>5169</v>
      </c>
      <c r="D135" s="9" t="s">
        <v>13</v>
      </c>
      <c r="E135" s="8">
        <v>541</v>
      </c>
      <c r="F135" s="31" t="s">
        <v>522</v>
      </c>
      <c r="G135" s="8"/>
      <c r="H135" s="10">
        <v>6</v>
      </c>
      <c r="I135" s="10">
        <v>6</v>
      </c>
      <c r="J135" s="11"/>
      <c r="K135" t="str">
        <f t="shared" si="4"/>
        <v>5</v>
      </c>
    </row>
    <row r="136" spans="1:13" x14ac:dyDescent="0.2">
      <c r="A136" s="8">
        <v>5512</v>
      </c>
      <c r="B136" s="9" t="s">
        <v>14</v>
      </c>
      <c r="C136" s="8">
        <v>5171</v>
      </c>
      <c r="D136" s="9" t="s">
        <v>25</v>
      </c>
      <c r="E136" s="8">
        <v>541</v>
      </c>
      <c r="F136" s="31" t="s">
        <v>523</v>
      </c>
      <c r="G136" s="8"/>
      <c r="H136" s="10">
        <v>50</v>
      </c>
      <c r="I136" s="10">
        <v>50</v>
      </c>
      <c r="J136" s="11"/>
      <c r="K136" t="str">
        <f t="shared" si="4"/>
        <v>5</v>
      </c>
    </row>
    <row r="137" spans="1:13" x14ac:dyDescent="0.2">
      <c r="A137" s="8">
        <v>6310</v>
      </c>
      <c r="B137" s="9" t="s">
        <v>97</v>
      </c>
      <c r="C137" s="8">
        <v>5163</v>
      </c>
      <c r="D137" s="9" t="s">
        <v>24</v>
      </c>
      <c r="E137" s="8"/>
      <c r="F137" s="9" t="s">
        <v>124</v>
      </c>
      <c r="G137" s="8"/>
      <c r="H137" s="10">
        <v>30</v>
      </c>
      <c r="I137" s="10">
        <v>130</v>
      </c>
      <c r="J137" s="11">
        <v>150</v>
      </c>
      <c r="K137" t="str">
        <f t="shared" si="4"/>
        <v>5</v>
      </c>
    </row>
    <row r="138" spans="1:13" x14ac:dyDescent="0.2">
      <c r="A138" s="8">
        <v>6399</v>
      </c>
      <c r="B138" s="9" t="s">
        <v>125</v>
      </c>
      <c r="C138" s="8">
        <v>5362</v>
      </c>
      <c r="D138" s="9" t="s">
        <v>126</v>
      </c>
      <c r="E138" s="8"/>
      <c r="F138" s="9" t="s">
        <v>127</v>
      </c>
      <c r="G138" s="8"/>
      <c r="H138" s="10">
        <v>20</v>
      </c>
      <c r="I138" s="10">
        <v>20</v>
      </c>
      <c r="J138" s="11">
        <v>20</v>
      </c>
      <c r="K138" t="str">
        <f t="shared" si="4"/>
        <v>5</v>
      </c>
    </row>
    <row r="139" spans="1:13" x14ac:dyDescent="0.2">
      <c r="A139" s="8">
        <v>6399</v>
      </c>
      <c r="B139" s="9" t="s">
        <v>125</v>
      </c>
      <c r="C139" s="8">
        <v>5362</v>
      </c>
      <c r="D139" s="9" t="s">
        <v>126</v>
      </c>
      <c r="E139" s="8">
        <v>454</v>
      </c>
      <c r="F139" s="9" t="s">
        <v>128</v>
      </c>
      <c r="G139" s="8"/>
      <c r="H139" s="10">
        <v>209</v>
      </c>
      <c r="I139" s="10">
        <v>209</v>
      </c>
      <c r="J139" s="11">
        <v>300</v>
      </c>
      <c r="K139" t="str">
        <f t="shared" si="4"/>
        <v>5</v>
      </c>
      <c r="L139" s="32"/>
    </row>
    <row r="140" spans="1:13" x14ac:dyDescent="0.2">
      <c r="A140" s="40" t="s">
        <v>373</v>
      </c>
      <c r="B140" s="41"/>
      <c r="C140" s="40"/>
      <c r="D140" s="41"/>
      <c r="E140" s="40"/>
      <c r="F140" s="41"/>
      <c r="G140" s="40"/>
      <c r="H140" s="42">
        <v>1942.4</v>
      </c>
      <c r="I140" s="42">
        <v>3464.9</v>
      </c>
      <c r="J140" s="43">
        <v>2537.6</v>
      </c>
      <c r="K140" t="str">
        <f t="shared" si="4"/>
        <v/>
      </c>
      <c r="L140" s="32"/>
      <c r="M140" s="32"/>
    </row>
    <row r="141" spans="1:13" x14ac:dyDescent="0.2">
      <c r="A141" s="12" t="s">
        <v>389</v>
      </c>
      <c r="B141" s="13"/>
      <c r="C141" s="12"/>
      <c r="D141" s="13"/>
      <c r="E141" s="12"/>
      <c r="F141" s="13"/>
      <c r="G141" s="12"/>
      <c r="H141" s="14">
        <v>108151.2</v>
      </c>
      <c r="I141" s="14">
        <v>108814.5</v>
      </c>
      <c r="J141" s="15">
        <f>SUM(J106)</f>
        <v>111009.90000000001</v>
      </c>
      <c r="K141" t="str">
        <f t="shared" si="4"/>
        <v/>
      </c>
      <c r="L141" s="32"/>
    </row>
    <row r="142" spans="1:13" x14ac:dyDescent="0.2">
      <c r="A142" s="12" t="s">
        <v>390</v>
      </c>
      <c r="B142" s="13"/>
      <c r="C142" s="12"/>
      <c r="D142" s="13"/>
      <c r="E142" s="12"/>
      <c r="F142" s="13"/>
      <c r="G142" s="12"/>
      <c r="H142" s="14">
        <v>1942.4</v>
      </c>
      <c r="I142" s="14">
        <v>3464.9</v>
      </c>
      <c r="J142" s="15">
        <v>2537.6</v>
      </c>
      <c r="K142" t="str">
        <f t="shared" si="4"/>
        <v/>
      </c>
    </row>
    <row r="143" spans="1:13" x14ac:dyDescent="0.2">
      <c r="A143" s="12" t="s">
        <v>391</v>
      </c>
      <c r="B143" s="13"/>
      <c r="C143" s="12"/>
      <c r="D143" s="13"/>
      <c r="E143" s="12"/>
      <c r="F143" s="13"/>
      <c r="G143" s="12"/>
      <c r="H143" s="14">
        <v>106208.8</v>
      </c>
      <c r="I143" s="14">
        <v>105349.6</v>
      </c>
      <c r="J143" s="15">
        <f>J141-J142</f>
        <v>108472.3</v>
      </c>
      <c r="K143" t="str">
        <f t="shared" si="4"/>
        <v/>
      </c>
      <c r="L143" s="32"/>
    </row>
    <row r="144" spans="1:13" x14ac:dyDescent="0.2">
      <c r="K144" t="str">
        <f t="shared" si="4"/>
        <v/>
      </c>
    </row>
    <row r="145" spans="1:12" x14ac:dyDescent="0.2">
      <c r="A145" s="4" t="s">
        <v>374</v>
      </c>
      <c r="B145" s="5"/>
      <c r="C145" s="4"/>
      <c r="D145" s="5"/>
      <c r="E145" s="4"/>
      <c r="F145" s="5"/>
      <c r="G145" s="4"/>
      <c r="H145" s="6">
        <v>128841.7</v>
      </c>
      <c r="I145" s="6">
        <v>131438.29999999999</v>
      </c>
      <c r="J145" s="7">
        <f>J23+J45+J65+J71+J141</f>
        <v>133669.90000000002</v>
      </c>
      <c r="K145" t="str">
        <f t="shared" si="4"/>
        <v/>
      </c>
      <c r="L145" s="32"/>
    </row>
    <row r="146" spans="1:12" x14ac:dyDescent="0.2">
      <c r="A146" s="4" t="s">
        <v>375</v>
      </c>
      <c r="B146" s="5"/>
      <c r="C146" s="4"/>
      <c r="D146" s="5"/>
      <c r="E146" s="4"/>
      <c r="F146" s="5"/>
      <c r="G146" s="4"/>
      <c r="H146" s="6">
        <v>46328.800000000003</v>
      </c>
      <c r="I146" s="6">
        <v>54062.6</v>
      </c>
      <c r="J146" s="7">
        <v>47592.9</v>
      </c>
      <c r="K146" t="str">
        <f t="shared" si="4"/>
        <v/>
      </c>
    </row>
    <row r="147" spans="1:12" x14ac:dyDescent="0.2">
      <c r="A147" s="4" t="s">
        <v>376</v>
      </c>
      <c r="B147" s="5"/>
      <c r="C147" s="4"/>
      <c r="D147" s="5"/>
      <c r="E147" s="4"/>
      <c r="F147" s="5"/>
      <c r="G147" s="4"/>
      <c r="H147" s="6">
        <v>0</v>
      </c>
      <c r="I147" s="6">
        <v>71447.7</v>
      </c>
      <c r="J147" s="7">
        <v>-5272</v>
      </c>
      <c r="K147" t="str">
        <f t="shared" si="4"/>
        <v/>
      </c>
    </row>
    <row r="148" spans="1:12" x14ac:dyDescent="0.2">
      <c r="A148" s="4" t="s">
        <v>378</v>
      </c>
      <c r="B148" s="5"/>
      <c r="C148" s="4"/>
      <c r="D148" s="5"/>
      <c r="E148" s="4"/>
      <c r="F148" s="5"/>
      <c r="G148" s="4"/>
      <c r="H148" s="6">
        <f>H145-H146+H147</f>
        <v>82512.899999999994</v>
      </c>
      <c r="I148" s="6">
        <v>148823.4</v>
      </c>
      <c r="J148" s="7">
        <f>J145-J146+J147</f>
        <v>80805.000000000029</v>
      </c>
      <c r="K148" t="str">
        <f t="shared" si="4"/>
        <v/>
      </c>
      <c r="L148" s="32"/>
    </row>
  </sheetData>
  <mergeCells count="7">
    <mergeCell ref="A68:J68"/>
    <mergeCell ref="A72:J72"/>
    <mergeCell ref="A86:J86"/>
    <mergeCell ref="A2:J2"/>
    <mergeCell ref="A3:J3"/>
    <mergeCell ref="A26:J26"/>
    <mergeCell ref="A48:J48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zoomScaleNormal="100" workbookViewId="0">
      <selection activeCell="J97" sqref="J97"/>
    </sheetView>
  </sheetViews>
  <sheetFormatPr defaultRowHeight="14.25" x14ac:dyDescent="0.2"/>
  <cols>
    <col min="1" max="1" width="4.875" style="1" customWidth="1"/>
    <col min="2" max="2" width="25.625" style="2" customWidth="1"/>
    <col min="3" max="3" width="5.875" style="1" customWidth="1"/>
    <col min="4" max="4" width="35.75" style="2" customWidth="1"/>
    <col min="5" max="5" width="6.25" style="1" customWidth="1"/>
    <col min="6" max="6" width="37.5" style="2" customWidth="1"/>
    <col min="7" max="7" width="6.125" style="1" customWidth="1"/>
    <col min="8" max="8" width="14.125" style="3" customWidth="1"/>
    <col min="9" max="9" width="14.875" style="3" customWidth="1"/>
    <col min="10" max="10" width="14.375" style="3" customWidth="1"/>
    <col min="11" max="11" width="0" hidden="1" customWidth="1"/>
    <col min="12" max="12" width="9.25" bestFit="1" customWidth="1"/>
  </cols>
  <sheetData>
    <row r="1" spans="1:11" ht="45" customHeight="1" x14ac:dyDescent="0.2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16" t="s">
        <v>346</v>
      </c>
    </row>
    <row r="2" spans="1:11" s="17" customFormat="1" ht="15.6" customHeight="1" x14ac:dyDescent="0.2">
      <c r="A2" s="64" t="s">
        <v>407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5.6" customHeight="1" x14ac:dyDescent="0.2">
      <c r="A3" s="65" t="s">
        <v>173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2">
      <c r="A4" s="8"/>
      <c r="B4" s="9"/>
      <c r="C4" s="8">
        <v>1343</v>
      </c>
      <c r="D4" s="21" t="s">
        <v>469</v>
      </c>
      <c r="E4" s="8"/>
      <c r="F4" s="9" t="s">
        <v>130</v>
      </c>
      <c r="G4" s="8"/>
      <c r="H4" s="10">
        <v>100</v>
      </c>
      <c r="I4" s="10">
        <v>100</v>
      </c>
      <c r="J4" s="11">
        <v>100</v>
      </c>
      <c r="K4" t="str">
        <f>LEFT(C4,1)</f>
        <v>1</v>
      </c>
    </row>
    <row r="5" spans="1:11" x14ac:dyDescent="0.2">
      <c r="A5" s="8"/>
      <c r="B5" s="9"/>
      <c r="C5" s="8">
        <v>1361</v>
      </c>
      <c r="D5" s="9" t="s">
        <v>11</v>
      </c>
      <c r="E5" s="8"/>
      <c r="F5" s="9" t="s">
        <v>131</v>
      </c>
      <c r="G5" s="8"/>
      <c r="H5" s="10">
        <v>10</v>
      </c>
      <c r="I5" s="10">
        <v>10</v>
      </c>
      <c r="J5" s="11">
        <v>2</v>
      </c>
      <c r="K5" t="str">
        <f t="shared" ref="K5:K69" si="0">LEFT(C5,1)</f>
        <v>1</v>
      </c>
    </row>
    <row r="6" spans="1:11" x14ac:dyDescent="0.2">
      <c r="A6" s="8"/>
      <c r="B6" s="9"/>
      <c r="C6" s="8">
        <v>4116</v>
      </c>
      <c r="D6" s="21" t="s">
        <v>460</v>
      </c>
      <c r="E6" s="8">
        <v>201</v>
      </c>
      <c r="F6" s="21" t="s">
        <v>591</v>
      </c>
      <c r="G6" s="8">
        <v>17015</v>
      </c>
      <c r="H6" s="10">
        <v>0</v>
      </c>
      <c r="I6" s="10">
        <v>37.4</v>
      </c>
      <c r="J6" s="11"/>
      <c r="K6" t="str">
        <f t="shared" si="0"/>
        <v>4</v>
      </c>
    </row>
    <row r="7" spans="1:11" x14ac:dyDescent="0.2">
      <c r="A7" s="8"/>
      <c r="B7" s="9"/>
      <c r="C7" s="8">
        <v>4116</v>
      </c>
      <c r="D7" s="21" t="s">
        <v>460</v>
      </c>
      <c r="E7" s="8">
        <v>201</v>
      </c>
      <c r="F7" s="21" t="s">
        <v>591</v>
      </c>
      <c r="G7" s="8">
        <v>17016</v>
      </c>
      <c r="H7" s="10">
        <v>0</v>
      </c>
      <c r="I7" s="10">
        <v>635.70000000000005</v>
      </c>
      <c r="J7" s="11"/>
      <c r="K7" t="str">
        <f t="shared" si="0"/>
        <v>4</v>
      </c>
    </row>
    <row r="8" spans="1:11" x14ac:dyDescent="0.2">
      <c r="A8" s="8"/>
      <c r="B8" s="9"/>
      <c r="C8" s="8">
        <v>4116</v>
      </c>
      <c r="D8" s="21" t="s">
        <v>460</v>
      </c>
      <c r="E8" s="8">
        <v>546</v>
      </c>
      <c r="F8" s="21" t="s">
        <v>592</v>
      </c>
      <c r="G8" s="8">
        <v>17015</v>
      </c>
      <c r="H8" s="10">
        <v>0</v>
      </c>
      <c r="I8" s="10">
        <v>68.400000000000006</v>
      </c>
      <c r="J8" s="11"/>
      <c r="K8" t="str">
        <f t="shared" si="0"/>
        <v>4</v>
      </c>
    </row>
    <row r="9" spans="1:11" x14ac:dyDescent="0.2">
      <c r="A9" s="8"/>
      <c r="B9" s="9"/>
      <c r="C9" s="8">
        <v>4116</v>
      </c>
      <c r="D9" s="21" t="s">
        <v>460</v>
      </c>
      <c r="E9" s="8">
        <v>564</v>
      </c>
      <c r="F9" s="21" t="s">
        <v>593</v>
      </c>
      <c r="G9" s="8">
        <v>17015</v>
      </c>
      <c r="H9" s="10">
        <v>0</v>
      </c>
      <c r="I9" s="10">
        <v>43.5</v>
      </c>
      <c r="J9" s="11"/>
      <c r="K9" t="str">
        <f t="shared" si="0"/>
        <v>4</v>
      </c>
    </row>
    <row r="10" spans="1:11" x14ac:dyDescent="0.2">
      <c r="A10" s="8"/>
      <c r="B10" s="9"/>
      <c r="C10" s="8">
        <v>4116</v>
      </c>
      <c r="D10" s="21" t="s">
        <v>460</v>
      </c>
      <c r="E10" s="8">
        <v>564</v>
      </c>
      <c r="F10" s="21" t="s">
        <v>593</v>
      </c>
      <c r="G10" s="8">
        <v>17016</v>
      </c>
      <c r="H10" s="10">
        <v>0</v>
      </c>
      <c r="I10" s="10">
        <v>739</v>
      </c>
      <c r="J10" s="11"/>
      <c r="K10" t="str">
        <f t="shared" si="0"/>
        <v>4</v>
      </c>
    </row>
    <row r="11" spans="1:11" x14ac:dyDescent="0.2">
      <c r="A11" s="8"/>
      <c r="B11" s="9"/>
      <c r="C11" s="8">
        <v>4216</v>
      </c>
      <c r="D11" s="21" t="s">
        <v>470</v>
      </c>
      <c r="E11" s="8"/>
      <c r="F11" s="31" t="s">
        <v>89</v>
      </c>
      <c r="G11" s="8"/>
      <c r="H11" s="10"/>
      <c r="I11" s="10"/>
      <c r="J11" s="11">
        <v>48783</v>
      </c>
      <c r="K11" t="str">
        <f>LEFT(C11,1)</f>
        <v>4</v>
      </c>
    </row>
    <row r="12" spans="1:11" x14ac:dyDescent="0.2">
      <c r="A12" s="8"/>
      <c r="B12" s="9"/>
      <c r="C12" s="8">
        <v>4216</v>
      </c>
      <c r="D12" s="21" t="s">
        <v>470</v>
      </c>
      <c r="E12" s="8">
        <v>546</v>
      </c>
      <c r="F12" s="21" t="s">
        <v>592</v>
      </c>
      <c r="G12" s="8">
        <v>17968</v>
      </c>
      <c r="H12" s="10">
        <v>0</v>
      </c>
      <c r="I12" s="10">
        <v>281.39999999999998</v>
      </c>
      <c r="J12" s="11"/>
      <c r="K12" t="str">
        <f t="shared" si="0"/>
        <v>4</v>
      </c>
    </row>
    <row r="13" spans="1:11" x14ac:dyDescent="0.2">
      <c r="A13" s="8">
        <v>3412</v>
      </c>
      <c r="B13" s="9" t="s">
        <v>132</v>
      </c>
      <c r="C13" s="8">
        <v>3121</v>
      </c>
      <c r="D13" s="9" t="s">
        <v>133</v>
      </c>
      <c r="E13" s="8">
        <v>521</v>
      </c>
      <c r="F13" s="9" t="s">
        <v>594</v>
      </c>
      <c r="G13" s="8"/>
      <c r="H13" s="10">
        <v>0</v>
      </c>
      <c r="I13" s="10">
        <v>10</v>
      </c>
      <c r="J13" s="11"/>
      <c r="K13" t="str">
        <f t="shared" si="0"/>
        <v>3</v>
      </c>
    </row>
    <row r="14" spans="1:11" x14ac:dyDescent="0.2">
      <c r="A14" s="8">
        <v>3421</v>
      </c>
      <c r="B14" s="9" t="s">
        <v>108</v>
      </c>
      <c r="C14" s="8">
        <v>3121</v>
      </c>
      <c r="D14" s="9" t="s">
        <v>133</v>
      </c>
      <c r="E14" s="8"/>
      <c r="F14" s="9" t="s">
        <v>595</v>
      </c>
      <c r="G14" s="8"/>
      <c r="H14" s="10">
        <v>0</v>
      </c>
      <c r="I14" s="10">
        <v>400</v>
      </c>
      <c r="J14" s="11"/>
      <c r="K14" t="str">
        <f t="shared" si="0"/>
        <v>3</v>
      </c>
    </row>
    <row r="15" spans="1:11" x14ac:dyDescent="0.2">
      <c r="A15" s="8">
        <v>3639</v>
      </c>
      <c r="B15" s="9" t="s">
        <v>43</v>
      </c>
      <c r="C15" s="8">
        <v>3111</v>
      </c>
      <c r="D15" s="9" t="s">
        <v>135</v>
      </c>
      <c r="E15" s="8"/>
      <c r="F15" s="9" t="s">
        <v>136</v>
      </c>
      <c r="G15" s="8"/>
      <c r="H15" s="10">
        <v>200</v>
      </c>
      <c r="I15" s="10">
        <v>308.5</v>
      </c>
      <c r="J15" s="11">
        <v>200</v>
      </c>
      <c r="K15" t="str">
        <f t="shared" si="0"/>
        <v>3</v>
      </c>
    </row>
    <row r="16" spans="1:11" x14ac:dyDescent="0.2">
      <c r="A16" s="8">
        <v>6171</v>
      </c>
      <c r="B16" s="9" t="s">
        <v>29</v>
      </c>
      <c r="C16" s="8">
        <v>2119</v>
      </c>
      <c r="D16" s="9" t="s">
        <v>137</v>
      </c>
      <c r="E16" s="8"/>
      <c r="F16" s="9" t="s">
        <v>138</v>
      </c>
      <c r="G16" s="8"/>
      <c r="H16" s="10">
        <v>104</v>
      </c>
      <c r="I16" s="10">
        <v>104</v>
      </c>
      <c r="J16" s="11">
        <v>30</v>
      </c>
      <c r="K16" t="str">
        <f t="shared" si="0"/>
        <v>2</v>
      </c>
    </row>
    <row r="17" spans="1:14" x14ac:dyDescent="0.2">
      <c r="A17" s="40" t="s">
        <v>394</v>
      </c>
      <c r="B17" s="41"/>
      <c r="C17" s="40"/>
      <c r="D17" s="41"/>
      <c r="E17" s="40"/>
      <c r="F17" s="41"/>
      <c r="G17" s="40"/>
      <c r="H17" s="42">
        <v>414</v>
      </c>
      <c r="I17" s="42">
        <v>2737.9</v>
      </c>
      <c r="J17" s="43">
        <f>SUM(J4:J16)</f>
        <v>49115</v>
      </c>
      <c r="K17" t="str">
        <f t="shared" si="0"/>
        <v/>
      </c>
      <c r="L17" s="32"/>
      <c r="M17" s="32"/>
      <c r="N17" s="32"/>
    </row>
    <row r="18" spans="1:14" x14ac:dyDescent="0.2">
      <c r="A18" s="8">
        <v>2212</v>
      </c>
      <c r="B18" s="9" t="s">
        <v>139</v>
      </c>
      <c r="C18" s="8">
        <v>5169</v>
      </c>
      <c r="D18" s="9" t="s">
        <v>13</v>
      </c>
      <c r="E18" s="8">
        <v>545</v>
      </c>
      <c r="F18" s="31" t="s">
        <v>143</v>
      </c>
      <c r="G18" s="8"/>
      <c r="H18" s="10">
        <v>300</v>
      </c>
      <c r="I18" s="10">
        <v>300</v>
      </c>
      <c r="J18" s="11"/>
      <c r="K18" t="str">
        <f t="shared" si="0"/>
        <v>5</v>
      </c>
    </row>
    <row r="19" spans="1:14" x14ac:dyDescent="0.2">
      <c r="A19" s="8">
        <v>2212</v>
      </c>
      <c r="B19" s="9" t="s">
        <v>139</v>
      </c>
      <c r="C19" s="8">
        <v>5171</v>
      </c>
      <c r="D19" s="9" t="s">
        <v>25</v>
      </c>
      <c r="E19" s="8">
        <v>509</v>
      </c>
      <c r="F19" s="9" t="s">
        <v>140</v>
      </c>
      <c r="G19" s="8"/>
      <c r="H19" s="10">
        <v>150</v>
      </c>
      <c r="I19" s="10">
        <v>150</v>
      </c>
      <c r="J19" s="11">
        <v>150</v>
      </c>
      <c r="K19" t="str">
        <f t="shared" si="0"/>
        <v>5</v>
      </c>
    </row>
    <row r="20" spans="1:14" x14ac:dyDescent="0.2">
      <c r="A20" s="8">
        <v>2212</v>
      </c>
      <c r="B20" s="9" t="s">
        <v>139</v>
      </c>
      <c r="C20" s="8">
        <v>6121</v>
      </c>
      <c r="D20" s="9" t="s">
        <v>141</v>
      </c>
      <c r="E20" s="8">
        <v>516</v>
      </c>
      <c r="F20" s="9" t="s">
        <v>142</v>
      </c>
      <c r="G20" s="8"/>
      <c r="H20" s="10"/>
      <c r="I20" s="10"/>
      <c r="J20" s="11">
        <v>300</v>
      </c>
      <c r="K20" t="str">
        <f t="shared" si="0"/>
        <v>6</v>
      </c>
    </row>
    <row r="21" spans="1:14" x14ac:dyDescent="0.2">
      <c r="A21" s="8">
        <v>2212</v>
      </c>
      <c r="B21" s="9" t="s">
        <v>139</v>
      </c>
      <c r="C21" s="8">
        <v>6121</v>
      </c>
      <c r="D21" s="9" t="s">
        <v>141</v>
      </c>
      <c r="E21" s="8">
        <v>545</v>
      </c>
      <c r="F21" s="9" t="s">
        <v>143</v>
      </c>
      <c r="G21" s="8"/>
      <c r="H21" s="10"/>
      <c r="I21" s="10"/>
      <c r="J21" s="11">
        <v>300</v>
      </c>
      <c r="K21" t="str">
        <f t="shared" si="0"/>
        <v>6</v>
      </c>
    </row>
    <row r="22" spans="1:14" x14ac:dyDescent="0.2">
      <c r="A22" s="8">
        <v>2212</v>
      </c>
      <c r="B22" s="9" t="s">
        <v>139</v>
      </c>
      <c r="C22" s="8">
        <v>6121</v>
      </c>
      <c r="D22" s="9" t="s">
        <v>141</v>
      </c>
      <c r="E22" s="8">
        <v>551</v>
      </c>
      <c r="F22" s="31" t="s">
        <v>596</v>
      </c>
      <c r="G22" s="8"/>
      <c r="H22" s="10">
        <v>0</v>
      </c>
      <c r="I22" s="10">
        <v>3250</v>
      </c>
      <c r="J22" s="11"/>
      <c r="K22" t="str">
        <f t="shared" si="0"/>
        <v>6</v>
      </c>
    </row>
    <row r="23" spans="1:14" x14ac:dyDescent="0.2">
      <c r="A23" s="8">
        <v>2212</v>
      </c>
      <c r="B23" s="9" t="s">
        <v>139</v>
      </c>
      <c r="C23" s="8">
        <v>6121</v>
      </c>
      <c r="D23" s="9" t="s">
        <v>141</v>
      </c>
      <c r="E23" s="8">
        <v>562</v>
      </c>
      <c r="F23" s="31" t="s">
        <v>597</v>
      </c>
      <c r="G23" s="8"/>
      <c r="H23" s="10">
        <v>0</v>
      </c>
      <c r="I23" s="10">
        <v>4000</v>
      </c>
      <c r="J23" s="11"/>
      <c r="K23" t="str">
        <f t="shared" si="0"/>
        <v>6</v>
      </c>
    </row>
    <row r="24" spans="1:14" x14ac:dyDescent="0.2">
      <c r="A24" s="8">
        <v>2219</v>
      </c>
      <c r="B24" s="9" t="s">
        <v>144</v>
      </c>
      <c r="C24" s="8">
        <v>5137</v>
      </c>
      <c r="D24" s="9" t="s">
        <v>17</v>
      </c>
      <c r="E24" s="8">
        <v>523</v>
      </c>
      <c r="F24" s="31" t="s">
        <v>598</v>
      </c>
      <c r="G24" s="8"/>
      <c r="H24" s="10">
        <v>0</v>
      </c>
      <c r="I24" s="10">
        <v>17</v>
      </c>
      <c r="J24" s="11"/>
      <c r="K24" t="str">
        <f t="shared" si="0"/>
        <v>5</v>
      </c>
    </row>
    <row r="25" spans="1:14" x14ac:dyDescent="0.2">
      <c r="A25" s="8">
        <v>2219</v>
      </c>
      <c r="B25" s="9" t="s">
        <v>144</v>
      </c>
      <c r="C25" s="8">
        <v>5169</v>
      </c>
      <c r="D25" s="9" t="s">
        <v>13</v>
      </c>
      <c r="E25" s="8">
        <v>5181</v>
      </c>
      <c r="F25" s="31" t="s">
        <v>599</v>
      </c>
      <c r="G25" s="8"/>
      <c r="H25" s="10">
        <v>0</v>
      </c>
      <c r="I25" s="10">
        <v>0.4</v>
      </c>
      <c r="J25" s="11"/>
      <c r="K25" t="str">
        <f t="shared" si="0"/>
        <v>5</v>
      </c>
    </row>
    <row r="26" spans="1:14" x14ac:dyDescent="0.2">
      <c r="A26" s="8">
        <v>2219</v>
      </c>
      <c r="B26" s="9" t="s">
        <v>144</v>
      </c>
      <c r="C26" s="8">
        <v>5171</v>
      </c>
      <c r="D26" s="9" t="s">
        <v>25</v>
      </c>
      <c r="E26" s="8">
        <v>523</v>
      </c>
      <c r="F26" s="31" t="s">
        <v>598</v>
      </c>
      <c r="G26" s="8"/>
      <c r="H26" s="10">
        <v>0</v>
      </c>
      <c r="I26" s="10">
        <v>1813.4</v>
      </c>
      <c r="J26" s="11"/>
      <c r="K26" t="str">
        <f t="shared" si="0"/>
        <v>5</v>
      </c>
    </row>
    <row r="27" spans="1:14" x14ac:dyDescent="0.2">
      <c r="A27" s="8">
        <v>2219</v>
      </c>
      <c r="B27" s="9" t="s">
        <v>144</v>
      </c>
      <c r="C27" s="8">
        <v>5171</v>
      </c>
      <c r="D27" s="9" t="s">
        <v>25</v>
      </c>
      <c r="E27" s="8">
        <v>559</v>
      </c>
      <c r="F27" s="31" t="s">
        <v>600</v>
      </c>
      <c r="G27" s="8"/>
      <c r="H27" s="10">
        <v>0</v>
      </c>
      <c r="I27" s="10">
        <v>0.3</v>
      </c>
      <c r="J27" s="11"/>
      <c r="K27" t="str">
        <f t="shared" si="0"/>
        <v>5</v>
      </c>
    </row>
    <row r="28" spans="1:14" x14ac:dyDescent="0.2">
      <c r="A28" s="8">
        <v>2219</v>
      </c>
      <c r="B28" s="9" t="s">
        <v>144</v>
      </c>
      <c r="C28" s="8">
        <v>5171</v>
      </c>
      <c r="D28" s="9" t="s">
        <v>25</v>
      </c>
      <c r="E28" s="8">
        <v>566</v>
      </c>
      <c r="F28" s="31" t="s">
        <v>601</v>
      </c>
      <c r="G28" s="8"/>
      <c r="H28" s="10">
        <v>0</v>
      </c>
      <c r="I28" s="10">
        <v>1119.7</v>
      </c>
      <c r="J28" s="11"/>
      <c r="K28" t="str">
        <f t="shared" si="0"/>
        <v>5</v>
      </c>
    </row>
    <row r="29" spans="1:14" x14ac:dyDescent="0.2">
      <c r="A29" s="8">
        <v>2219</v>
      </c>
      <c r="B29" s="9" t="s">
        <v>144</v>
      </c>
      <c r="C29" s="8">
        <v>6121</v>
      </c>
      <c r="D29" s="9" t="s">
        <v>141</v>
      </c>
      <c r="E29" s="8">
        <v>505</v>
      </c>
      <c r="F29" s="9" t="s">
        <v>145</v>
      </c>
      <c r="G29" s="8"/>
      <c r="H29" s="10">
        <v>250</v>
      </c>
      <c r="I29" s="10">
        <v>250</v>
      </c>
      <c r="J29" s="11">
        <v>250</v>
      </c>
      <c r="K29" t="str">
        <f t="shared" si="0"/>
        <v>6</v>
      </c>
    </row>
    <row r="30" spans="1:14" x14ac:dyDescent="0.2">
      <c r="A30" s="8">
        <v>2219</v>
      </c>
      <c r="B30" s="9" t="s">
        <v>144</v>
      </c>
      <c r="C30" s="8">
        <v>6121</v>
      </c>
      <c r="D30" s="9" t="s">
        <v>141</v>
      </c>
      <c r="E30" s="8">
        <v>506</v>
      </c>
      <c r="F30" s="9" t="s">
        <v>146</v>
      </c>
      <c r="G30" s="8"/>
      <c r="H30" s="10"/>
      <c r="I30" s="10"/>
      <c r="J30" s="11">
        <v>150</v>
      </c>
      <c r="K30" t="str">
        <f t="shared" si="0"/>
        <v>6</v>
      </c>
    </row>
    <row r="31" spans="1:14" x14ac:dyDescent="0.2">
      <c r="A31" s="8">
        <v>2219</v>
      </c>
      <c r="B31" s="9" t="s">
        <v>144</v>
      </c>
      <c r="C31" s="8">
        <v>6121</v>
      </c>
      <c r="D31" s="9" t="s">
        <v>141</v>
      </c>
      <c r="E31" s="8">
        <v>523</v>
      </c>
      <c r="F31" s="31" t="s">
        <v>598</v>
      </c>
      <c r="G31" s="8"/>
      <c r="H31" s="10">
        <v>0</v>
      </c>
      <c r="I31" s="10">
        <v>477.4</v>
      </c>
      <c r="J31" s="11"/>
      <c r="K31" t="str">
        <f t="shared" si="0"/>
        <v>6</v>
      </c>
    </row>
    <row r="32" spans="1:14" x14ac:dyDescent="0.2">
      <c r="A32" s="8">
        <v>2219</v>
      </c>
      <c r="B32" s="9" t="s">
        <v>144</v>
      </c>
      <c r="C32" s="8">
        <v>6121</v>
      </c>
      <c r="D32" s="9" t="s">
        <v>141</v>
      </c>
      <c r="E32" s="8">
        <v>524</v>
      </c>
      <c r="F32" s="31" t="s">
        <v>602</v>
      </c>
      <c r="G32" s="8"/>
      <c r="H32" s="10">
        <v>0</v>
      </c>
      <c r="I32" s="10">
        <v>1000</v>
      </c>
      <c r="J32" s="11"/>
      <c r="K32" t="str">
        <f t="shared" si="0"/>
        <v>6</v>
      </c>
    </row>
    <row r="33" spans="1:11" ht="14.45" customHeight="1" x14ac:dyDescent="0.2">
      <c r="A33" s="8">
        <v>2219</v>
      </c>
      <c r="B33" s="9" t="s">
        <v>144</v>
      </c>
      <c r="C33" s="8">
        <v>6121</v>
      </c>
      <c r="D33" s="9" t="s">
        <v>141</v>
      </c>
      <c r="E33" s="8">
        <v>552</v>
      </c>
      <c r="F33" s="9" t="s">
        <v>147</v>
      </c>
      <c r="G33" s="8"/>
      <c r="H33" s="10">
        <v>150</v>
      </c>
      <c r="I33" s="10">
        <v>150</v>
      </c>
      <c r="J33" s="11">
        <v>500</v>
      </c>
      <c r="K33" t="str">
        <f t="shared" si="0"/>
        <v>6</v>
      </c>
    </row>
    <row r="34" spans="1:11" x14ac:dyDescent="0.2">
      <c r="A34" s="8">
        <v>2219</v>
      </c>
      <c r="B34" s="9" t="s">
        <v>144</v>
      </c>
      <c r="C34" s="8">
        <v>6121</v>
      </c>
      <c r="D34" s="9" t="s">
        <v>141</v>
      </c>
      <c r="E34" s="8">
        <v>561</v>
      </c>
      <c r="F34" s="31" t="s">
        <v>603</v>
      </c>
      <c r="G34" s="8"/>
      <c r="H34" s="10">
        <v>0</v>
      </c>
      <c r="I34" s="10">
        <v>90</v>
      </c>
      <c r="J34" s="11"/>
      <c r="K34" t="str">
        <f t="shared" si="0"/>
        <v>6</v>
      </c>
    </row>
    <row r="35" spans="1:11" x14ac:dyDescent="0.2">
      <c r="A35" s="8">
        <v>2219</v>
      </c>
      <c r="B35" s="9" t="s">
        <v>144</v>
      </c>
      <c r="C35" s="8">
        <v>6121</v>
      </c>
      <c r="D35" s="9" t="s">
        <v>141</v>
      </c>
      <c r="E35" s="8">
        <v>5181</v>
      </c>
      <c r="F35" s="31" t="s">
        <v>599</v>
      </c>
      <c r="G35" s="8"/>
      <c r="H35" s="10">
        <v>3000</v>
      </c>
      <c r="I35" s="10">
        <v>24199.599999999999</v>
      </c>
      <c r="J35" s="11"/>
      <c r="K35" t="str">
        <f t="shared" si="0"/>
        <v>6</v>
      </c>
    </row>
    <row r="36" spans="1:11" x14ac:dyDescent="0.2">
      <c r="A36" s="8">
        <v>2219</v>
      </c>
      <c r="B36" s="9" t="s">
        <v>144</v>
      </c>
      <c r="C36" s="8">
        <v>6122</v>
      </c>
      <c r="D36" s="9" t="s">
        <v>148</v>
      </c>
      <c r="E36" s="8">
        <v>523</v>
      </c>
      <c r="F36" s="31" t="s">
        <v>598</v>
      </c>
      <c r="G36" s="8"/>
      <c r="H36" s="10">
        <v>2500</v>
      </c>
      <c r="I36" s="10">
        <v>192.2</v>
      </c>
      <c r="J36" s="11"/>
      <c r="K36" t="str">
        <f t="shared" si="0"/>
        <v>6</v>
      </c>
    </row>
    <row r="37" spans="1:11" x14ac:dyDescent="0.2">
      <c r="A37" s="8">
        <v>2229</v>
      </c>
      <c r="B37" s="9" t="s">
        <v>149</v>
      </c>
      <c r="C37" s="8">
        <v>5137</v>
      </c>
      <c r="D37" s="9" t="s">
        <v>17</v>
      </c>
      <c r="E37" s="8">
        <v>504</v>
      </c>
      <c r="F37" s="9" t="s">
        <v>150</v>
      </c>
      <c r="G37" s="8"/>
      <c r="H37" s="10">
        <v>0</v>
      </c>
      <c r="I37" s="10">
        <v>29.6</v>
      </c>
      <c r="J37" s="11">
        <v>100</v>
      </c>
      <c r="K37" t="str">
        <f t="shared" si="0"/>
        <v>5</v>
      </c>
    </row>
    <row r="38" spans="1:11" x14ac:dyDescent="0.2">
      <c r="A38" s="8">
        <v>2229</v>
      </c>
      <c r="B38" s="9" t="s">
        <v>149</v>
      </c>
      <c r="C38" s="8">
        <v>5169</v>
      </c>
      <c r="D38" s="9" t="s">
        <v>13</v>
      </c>
      <c r="E38" s="8">
        <v>504</v>
      </c>
      <c r="F38" s="9" t="s">
        <v>150</v>
      </c>
      <c r="G38" s="8"/>
      <c r="H38" s="10">
        <v>100</v>
      </c>
      <c r="I38" s="10">
        <v>110.9</v>
      </c>
      <c r="J38" s="11"/>
      <c r="K38" t="str">
        <f t="shared" si="0"/>
        <v>5</v>
      </c>
    </row>
    <row r="39" spans="1:11" x14ac:dyDescent="0.2">
      <c r="A39" s="8">
        <v>2229</v>
      </c>
      <c r="B39" s="9" t="s">
        <v>149</v>
      </c>
      <c r="C39" s="8">
        <v>6121</v>
      </c>
      <c r="D39" s="9" t="s">
        <v>141</v>
      </c>
      <c r="E39" s="8">
        <v>504</v>
      </c>
      <c r="F39" s="9" t="s">
        <v>150</v>
      </c>
      <c r="G39" s="8"/>
      <c r="H39" s="10">
        <v>0</v>
      </c>
      <c r="I39" s="10">
        <v>59.5</v>
      </c>
      <c r="J39" s="11"/>
      <c r="K39" t="str">
        <f t="shared" si="0"/>
        <v>6</v>
      </c>
    </row>
    <row r="40" spans="1:11" x14ac:dyDescent="0.2">
      <c r="A40" s="8">
        <v>3111</v>
      </c>
      <c r="B40" s="9" t="s">
        <v>53</v>
      </c>
      <c r="C40" s="8">
        <v>6121</v>
      </c>
      <c r="D40" s="9" t="s">
        <v>141</v>
      </c>
      <c r="E40" s="8">
        <v>564</v>
      </c>
      <c r="F40" s="9" t="s">
        <v>151</v>
      </c>
      <c r="G40" s="8"/>
      <c r="H40" s="10"/>
      <c r="I40" s="10"/>
      <c r="J40" s="11">
        <v>1000</v>
      </c>
      <c r="K40" t="str">
        <f t="shared" si="0"/>
        <v>6</v>
      </c>
    </row>
    <row r="41" spans="1:11" x14ac:dyDescent="0.2">
      <c r="A41" s="8">
        <v>3113</v>
      </c>
      <c r="B41" s="9" t="s">
        <v>55</v>
      </c>
      <c r="C41" s="8">
        <v>5139</v>
      </c>
      <c r="D41" s="9" t="s">
        <v>18</v>
      </c>
      <c r="E41" s="8">
        <v>553</v>
      </c>
      <c r="F41" s="31" t="s">
        <v>708</v>
      </c>
      <c r="G41" s="8"/>
      <c r="H41" s="10">
        <v>0</v>
      </c>
      <c r="I41" s="10">
        <v>8.5</v>
      </c>
      <c r="J41" s="11"/>
      <c r="K41" t="str">
        <f t="shared" si="0"/>
        <v>5</v>
      </c>
    </row>
    <row r="42" spans="1:11" x14ac:dyDescent="0.2">
      <c r="A42" s="8">
        <v>3113</v>
      </c>
      <c r="B42" s="9" t="s">
        <v>55</v>
      </c>
      <c r="C42" s="8">
        <v>6121</v>
      </c>
      <c r="D42" s="9" t="s">
        <v>141</v>
      </c>
      <c r="E42" s="8">
        <v>553</v>
      </c>
      <c r="F42" s="31" t="s">
        <v>708</v>
      </c>
      <c r="G42" s="8"/>
      <c r="H42" s="10">
        <v>1750</v>
      </c>
      <c r="I42" s="10">
        <v>1741.5</v>
      </c>
      <c r="J42" s="11"/>
      <c r="K42" t="str">
        <f t="shared" si="0"/>
        <v>6</v>
      </c>
    </row>
    <row r="43" spans="1:11" x14ac:dyDescent="0.2">
      <c r="A43" s="8">
        <v>3315</v>
      </c>
      <c r="B43" s="9" t="s">
        <v>48</v>
      </c>
      <c r="C43" s="8">
        <v>5164</v>
      </c>
      <c r="D43" s="9" t="s">
        <v>113</v>
      </c>
      <c r="E43" s="8">
        <v>559</v>
      </c>
      <c r="F43" s="31" t="s">
        <v>600</v>
      </c>
      <c r="G43" s="8"/>
      <c r="H43" s="10">
        <v>350</v>
      </c>
      <c r="I43" s="10">
        <v>263.5</v>
      </c>
      <c r="J43" s="11"/>
      <c r="K43" t="str">
        <f t="shared" si="0"/>
        <v>5</v>
      </c>
    </row>
    <row r="44" spans="1:11" x14ac:dyDescent="0.2">
      <c r="A44" s="8">
        <v>3315</v>
      </c>
      <c r="B44" s="9" t="s">
        <v>48</v>
      </c>
      <c r="C44" s="8">
        <v>5171</v>
      </c>
      <c r="D44" s="9" t="s">
        <v>25</v>
      </c>
      <c r="E44" s="8">
        <v>537</v>
      </c>
      <c r="F44" s="9" t="s">
        <v>152</v>
      </c>
      <c r="G44" s="8"/>
      <c r="H44" s="10">
        <v>1000</v>
      </c>
      <c r="I44" s="10">
        <v>631.5</v>
      </c>
      <c r="J44" s="11">
        <v>500</v>
      </c>
      <c r="K44" t="str">
        <f t="shared" si="0"/>
        <v>5</v>
      </c>
    </row>
    <row r="45" spans="1:11" x14ac:dyDescent="0.2">
      <c r="A45" s="8">
        <v>3315</v>
      </c>
      <c r="B45" s="9" t="s">
        <v>48</v>
      </c>
      <c r="C45" s="8">
        <v>6127</v>
      </c>
      <c r="D45" s="9" t="s">
        <v>153</v>
      </c>
      <c r="E45" s="8">
        <v>559</v>
      </c>
      <c r="F45" s="31" t="s">
        <v>600</v>
      </c>
      <c r="G45" s="8"/>
      <c r="H45" s="10">
        <v>0</v>
      </c>
      <c r="I45" s="10">
        <v>335</v>
      </c>
      <c r="J45" s="11"/>
      <c r="K45" t="str">
        <f t="shared" si="0"/>
        <v>6</v>
      </c>
    </row>
    <row r="46" spans="1:11" x14ac:dyDescent="0.2">
      <c r="A46" s="8">
        <v>3322</v>
      </c>
      <c r="B46" s="9" t="s">
        <v>154</v>
      </c>
      <c r="C46" s="8">
        <v>5169</v>
      </c>
      <c r="D46" s="9" t="s">
        <v>13</v>
      </c>
      <c r="E46" s="8">
        <v>546</v>
      </c>
      <c r="F46" s="31" t="s">
        <v>604</v>
      </c>
      <c r="G46" s="8">
        <v>17015</v>
      </c>
      <c r="H46" s="10">
        <v>0</v>
      </c>
      <c r="I46" s="10">
        <v>68.400000000000006</v>
      </c>
      <c r="J46" s="11"/>
      <c r="K46" t="str">
        <f t="shared" si="0"/>
        <v>5</v>
      </c>
    </row>
    <row r="47" spans="1:11" x14ac:dyDescent="0.2">
      <c r="A47" s="8">
        <v>3322</v>
      </c>
      <c r="B47" s="9" t="s">
        <v>154</v>
      </c>
      <c r="C47" s="8">
        <v>5169</v>
      </c>
      <c r="D47" s="9" t="s">
        <v>13</v>
      </c>
      <c r="E47" s="8">
        <v>564</v>
      </c>
      <c r="F47" s="31" t="s">
        <v>605</v>
      </c>
      <c r="G47" s="8">
        <v>17015</v>
      </c>
      <c r="H47" s="10">
        <v>0</v>
      </c>
      <c r="I47" s="10">
        <v>43.5</v>
      </c>
      <c r="J47" s="11"/>
      <c r="K47" t="str">
        <f t="shared" si="0"/>
        <v>5</v>
      </c>
    </row>
    <row r="48" spans="1:11" x14ac:dyDescent="0.2">
      <c r="A48" s="8">
        <v>3322</v>
      </c>
      <c r="B48" s="9" t="s">
        <v>154</v>
      </c>
      <c r="C48" s="8">
        <v>5169</v>
      </c>
      <c r="D48" s="9" t="s">
        <v>13</v>
      </c>
      <c r="E48" s="8">
        <v>564</v>
      </c>
      <c r="F48" s="31" t="s">
        <v>605</v>
      </c>
      <c r="G48" s="8">
        <v>17016</v>
      </c>
      <c r="H48" s="10">
        <v>0</v>
      </c>
      <c r="I48" s="10">
        <v>739</v>
      </c>
      <c r="J48" s="11"/>
      <c r="K48" t="str">
        <f t="shared" si="0"/>
        <v>5</v>
      </c>
    </row>
    <row r="49" spans="1:11" x14ac:dyDescent="0.2">
      <c r="A49" s="8">
        <v>3322</v>
      </c>
      <c r="B49" s="9" t="s">
        <v>154</v>
      </c>
      <c r="C49" s="8">
        <v>6121</v>
      </c>
      <c r="D49" s="9" t="s">
        <v>141</v>
      </c>
      <c r="E49" s="8">
        <v>546</v>
      </c>
      <c r="F49" s="31" t="s">
        <v>604</v>
      </c>
      <c r="G49" s="8"/>
      <c r="H49" s="10">
        <v>3300</v>
      </c>
      <c r="I49" s="10">
        <v>25900</v>
      </c>
      <c r="J49" s="11"/>
      <c r="K49" t="str">
        <f t="shared" si="0"/>
        <v>6</v>
      </c>
    </row>
    <row r="50" spans="1:11" x14ac:dyDescent="0.2">
      <c r="A50" s="8">
        <v>3322</v>
      </c>
      <c r="B50" s="9" t="s">
        <v>154</v>
      </c>
      <c r="C50" s="8">
        <v>6121</v>
      </c>
      <c r="D50" s="9" t="s">
        <v>141</v>
      </c>
      <c r="E50" s="8">
        <v>546</v>
      </c>
      <c r="F50" s="9" t="s">
        <v>155</v>
      </c>
      <c r="G50" s="8">
        <v>17068</v>
      </c>
      <c r="H50" s="10"/>
      <c r="I50" s="10"/>
      <c r="J50" s="11">
        <v>22500</v>
      </c>
      <c r="K50" t="str">
        <f t="shared" si="0"/>
        <v>6</v>
      </c>
    </row>
    <row r="51" spans="1:11" x14ac:dyDescent="0.2">
      <c r="A51" s="8">
        <v>3322</v>
      </c>
      <c r="B51" s="9" t="s">
        <v>154</v>
      </c>
      <c r="C51" s="8">
        <v>6121</v>
      </c>
      <c r="D51" s="9" t="s">
        <v>141</v>
      </c>
      <c r="E51" s="8">
        <v>546</v>
      </c>
      <c r="F51" s="9" t="s">
        <v>156</v>
      </c>
      <c r="G51" s="8">
        <v>17968</v>
      </c>
      <c r="H51" s="10">
        <v>0</v>
      </c>
      <c r="I51" s="10">
        <v>281.39999999999998</v>
      </c>
      <c r="J51" s="11">
        <v>2600</v>
      </c>
      <c r="K51" t="str">
        <f t="shared" si="0"/>
        <v>6</v>
      </c>
    </row>
    <row r="52" spans="1:11" x14ac:dyDescent="0.2">
      <c r="A52" s="8">
        <v>3322</v>
      </c>
      <c r="B52" s="9" t="s">
        <v>154</v>
      </c>
      <c r="C52" s="8">
        <v>6121</v>
      </c>
      <c r="D52" s="9" t="s">
        <v>141</v>
      </c>
      <c r="E52" s="8">
        <v>564</v>
      </c>
      <c r="F52" s="31" t="s">
        <v>605</v>
      </c>
      <c r="G52" s="8"/>
      <c r="H52" s="10">
        <v>0</v>
      </c>
      <c r="I52" s="10">
        <v>5600</v>
      </c>
      <c r="J52" s="11"/>
      <c r="K52" t="str">
        <f t="shared" si="0"/>
        <v>6</v>
      </c>
    </row>
    <row r="53" spans="1:11" x14ac:dyDescent="0.2">
      <c r="A53" s="8">
        <v>3322</v>
      </c>
      <c r="B53" s="9" t="s">
        <v>154</v>
      </c>
      <c r="C53" s="8">
        <v>6121</v>
      </c>
      <c r="D53" s="9" t="s">
        <v>141</v>
      </c>
      <c r="E53" s="8">
        <v>564</v>
      </c>
      <c r="F53" s="9" t="s">
        <v>157</v>
      </c>
      <c r="G53" s="8">
        <v>17068</v>
      </c>
      <c r="H53" s="10"/>
      <c r="I53" s="10"/>
      <c r="J53" s="11">
        <v>31100</v>
      </c>
      <c r="K53" t="str">
        <f t="shared" si="0"/>
        <v>6</v>
      </c>
    </row>
    <row r="54" spans="1:11" x14ac:dyDescent="0.2">
      <c r="A54" s="8">
        <v>3322</v>
      </c>
      <c r="B54" s="9" t="s">
        <v>154</v>
      </c>
      <c r="C54" s="8">
        <v>6121</v>
      </c>
      <c r="D54" s="9" t="s">
        <v>141</v>
      </c>
      <c r="E54" s="8">
        <v>564</v>
      </c>
      <c r="F54" s="9" t="s">
        <v>158</v>
      </c>
      <c r="G54" s="8">
        <v>17968</v>
      </c>
      <c r="H54" s="10"/>
      <c r="I54" s="10"/>
      <c r="J54" s="11">
        <v>3600</v>
      </c>
      <c r="K54" t="str">
        <f t="shared" si="0"/>
        <v>6</v>
      </c>
    </row>
    <row r="55" spans="1:11" x14ac:dyDescent="0.2">
      <c r="A55" s="8">
        <v>3326</v>
      </c>
      <c r="B55" s="9" t="s">
        <v>159</v>
      </c>
      <c r="C55" s="8">
        <v>5171</v>
      </c>
      <c r="D55" s="9" t="s">
        <v>25</v>
      </c>
      <c r="E55" s="8">
        <v>558</v>
      </c>
      <c r="F55" s="31" t="s">
        <v>606</v>
      </c>
      <c r="G55" s="8"/>
      <c r="H55" s="10">
        <v>0</v>
      </c>
      <c r="I55" s="10">
        <v>4</v>
      </c>
      <c r="J55" s="11"/>
      <c r="K55" t="str">
        <f t="shared" si="0"/>
        <v>5</v>
      </c>
    </row>
    <row r="56" spans="1:11" x14ac:dyDescent="0.2">
      <c r="A56" s="8">
        <v>3326</v>
      </c>
      <c r="B56" s="9" t="s">
        <v>159</v>
      </c>
      <c r="C56" s="8">
        <v>6127</v>
      </c>
      <c r="D56" s="9" t="s">
        <v>153</v>
      </c>
      <c r="E56" s="8">
        <v>558</v>
      </c>
      <c r="F56" s="31" t="s">
        <v>606</v>
      </c>
      <c r="G56" s="8"/>
      <c r="H56" s="10">
        <v>0</v>
      </c>
      <c r="I56" s="10">
        <v>1546</v>
      </c>
      <c r="J56" s="11"/>
      <c r="K56" t="str">
        <f t="shared" si="0"/>
        <v>6</v>
      </c>
    </row>
    <row r="57" spans="1:11" x14ac:dyDescent="0.2">
      <c r="A57" s="8">
        <v>3392</v>
      </c>
      <c r="B57" s="9" t="s">
        <v>160</v>
      </c>
      <c r="C57" s="8">
        <v>5137</v>
      </c>
      <c r="D57" s="9" t="s">
        <v>17</v>
      </c>
      <c r="E57" s="8">
        <v>515</v>
      </c>
      <c r="F57" s="31" t="s">
        <v>709</v>
      </c>
      <c r="G57" s="8"/>
      <c r="H57" s="10">
        <v>0</v>
      </c>
      <c r="I57" s="10">
        <v>19.5</v>
      </c>
      <c r="J57" s="11"/>
      <c r="K57" t="str">
        <f t="shared" si="0"/>
        <v>5</v>
      </c>
    </row>
    <row r="58" spans="1:11" x14ac:dyDescent="0.2">
      <c r="A58" s="8">
        <v>3392</v>
      </c>
      <c r="B58" s="9" t="s">
        <v>160</v>
      </c>
      <c r="C58" s="8">
        <v>5171</v>
      </c>
      <c r="D58" s="9" t="s">
        <v>25</v>
      </c>
      <c r="E58" s="8">
        <v>515</v>
      </c>
      <c r="F58" s="31" t="s">
        <v>709</v>
      </c>
      <c r="G58" s="8"/>
      <c r="H58" s="10">
        <v>0</v>
      </c>
      <c r="I58" s="10">
        <v>70.5</v>
      </c>
      <c r="J58" s="11"/>
      <c r="K58" t="str">
        <f t="shared" si="0"/>
        <v>5</v>
      </c>
    </row>
    <row r="59" spans="1:11" x14ac:dyDescent="0.2">
      <c r="A59" s="8">
        <v>3392</v>
      </c>
      <c r="B59" s="9" t="s">
        <v>160</v>
      </c>
      <c r="C59" s="8">
        <v>6122</v>
      </c>
      <c r="D59" s="9" t="s">
        <v>148</v>
      </c>
      <c r="E59" s="8"/>
      <c r="F59" s="31" t="s">
        <v>611</v>
      </c>
      <c r="G59" s="8"/>
      <c r="H59" s="10">
        <v>0</v>
      </c>
      <c r="I59" s="10">
        <v>150</v>
      </c>
      <c r="J59" s="11"/>
      <c r="K59" t="str">
        <f t="shared" si="0"/>
        <v>6</v>
      </c>
    </row>
    <row r="60" spans="1:11" x14ac:dyDescent="0.2">
      <c r="A60" s="8">
        <v>3412</v>
      </c>
      <c r="B60" s="9" t="s">
        <v>132</v>
      </c>
      <c r="C60" s="8">
        <v>5137</v>
      </c>
      <c r="D60" s="9" t="s">
        <v>17</v>
      </c>
      <c r="E60" s="8">
        <v>536</v>
      </c>
      <c r="F60" s="9" t="s">
        <v>607</v>
      </c>
      <c r="G60" s="8"/>
      <c r="H60" s="10">
        <v>0</v>
      </c>
      <c r="I60" s="10">
        <v>307.89999999999998</v>
      </c>
      <c r="J60" s="11"/>
      <c r="K60" t="str">
        <f t="shared" si="0"/>
        <v>5</v>
      </c>
    </row>
    <row r="61" spans="1:11" x14ac:dyDescent="0.2">
      <c r="A61" s="8">
        <v>3412</v>
      </c>
      <c r="B61" s="9" t="s">
        <v>132</v>
      </c>
      <c r="C61" s="8">
        <v>5139</v>
      </c>
      <c r="D61" s="9" t="s">
        <v>18</v>
      </c>
      <c r="E61" s="8">
        <v>536</v>
      </c>
      <c r="F61" s="9" t="s">
        <v>607</v>
      </c>
      <c r="G61" s="8"/>
      <c r="H61" s="10">
        <v>0</v>
      </c>
      <c r="I61" s="10">
        <v>5.3</v>
      </c>
      <c r="J61" s="11"/>
      <c r="K61" t="str">
        <f t="shared" si="0"/>
        <v>5</v>
      </c>
    </row>
    <row r="62" spans="1:11" x14ac:dyDescent="0.2">
      <c r="A62" s="8">
        <v>3412</v>
      </c>
      <c r="B62" s="9" t="s">
        <v>132</v>
      </c>
      <c r="C62" s="8">
        <v>6121</v>
      </c>
      <c r="D62" s="9" t="s">
        <v>141</v>
      </c>
      <c r="E62" s="8">
        <v>536</v>
      </c>
      <c r="F62" s="9" t="s">
        <v>607</v>
      </c>
      <c r="G62" s="8"/>
      <c r="H62" s="10">
        <v>2600</v>
      </c>
      <c r="I62" s="10">
        <v>0</v>
      </c>
      <c r="J62" s="11"/>
      <c r="K62" t="str">
        <f t="shared" si="0"/>
        <v>6</v>
      </c>
    </row>
    <row r="63" spans="1:11" x14ac:dyDescent="0.2">
      <c r="A63" s="8">
        <v>3412</v>
      </c>
      <c r="B63" s="9" t="s">
        <v>132</v>
      </c>
      <c r="C63" s="8">
        <v>6122</v>
      </c>
      <c r="D63" s="9" t="s">
        <v>148</v>
      </c>
      <c r="E63" s="8">
        <v>536</v>
      </c>
      <c r="F63" s="9" t="s">
        <v>607</v>
      </c>
      <c r="G63" s="8"/>
      <c r="H63" s="10">
        <v>0</v>
      </c>
      <c r="I63" s="10">
        <v>786.8</v>
      </c>
      <c r="J63" s="11"/>
      <c r="K63" t="str">
        <f t="shared" si="0"/>
        <v>6</v>
      </c>
    </row>
    <row r="64" spans="1:11" x14ac:dyDescent="0.2">
      <c r="A64" s="8">
        <v>3421</v>
      </c>
      <c r="B64" s="9" t="s">
        <v>108</v>
      </c>
      <c r="C64" s="8">
        <v>6122</v>
      </c>
      <c r="D64" s="9" t="s">
        <v>148</v>
      </c>
      <c r="E64" s="8">
        <v>567</v>
      </c>
      <c r="F64" s="34" t="s">
        <v>608</v>
      </c>
      <c r="G64" s="8"/>
      <c r="H64" s="10">
        <v>0</v>
      </c>
      <c r="I64" s="10">
        <v>700</v>
      </c>
      <c r="J64" s="11"/>
      <c r="K64" t="str">
        <f t="shared" si="0"/>
        <v>6</v>
      </c>
    </row>
    <row r="65" spans="1:11" x14ac:dyDescent="0.2">
      <c r="A65" s="8">
        <v>3511</v>
      </c>
      <c r="B65" s="9" t="s">
        <v>161</v>
      </c>
      <c r="C65" s="8">
        <v>6121</v>
      </c>
      <c r="D65" s="9" t="s">
        <v>141</v>
      </c>
      <c r="E65" s="8">
        <v>555</v>
      </c>
      <c r="F65" s="34" t="s">
        <v>609</v>
      </c>
      <c r="G65" s="8"/>
      <c r="H65" s="10">
        <v>3000</v>
      </c>
      <c r="I65" s="10">
        <v>3000</v>
      </c>
      <c r="J65" s="11"/>
      <c r="K65" t="str">
        <f t="shared" si="0"/>
        <v>6</v>
      </c>
    </row>
    <row r="66" spans="1:11" x14ac:dyDescent="0.2">
      <c r="A66" s="8">
        <v>3631</v>
      </c>
      <c r="B66" s="9" t="s">
        <v>162</v>
      </c>
      <c r="C66" s="8">
        <v>6122</v>
      </c>
      <c r="D66" s="9" t="s">
        <v>148</v>
      </c>
      <c r="E66" s="8">
        <v>554</v>
      </c>
      <c r="F66" s="9" t="s">
        <v>163</v>
      </c>
      <c r="G66" s="8"/>
      <c r="H66" s="10">
        <v>1000</v>
      </c>
      <c r="I66" s="10">
        <v>1000</v>
      </c>
      <c r="J66" s="11">
        <v>1000</v>
      </c>
      <c r="K66" t="str">
        <f t="shared" si="0"/>
        <v>6</v>
      </c>
    </row>
    <row r="67" spans="1:11" x14ac:dyDescent="0.2">
      <c r="A67" s="8">
        <v>3639</v>
      </c>
      <c r="B67" s="9" t="s">
        <v>43</v>
      </c>
      <c r="C67" s="8">
        <v>6130</v>
      </c>
      <c r="D67" s="9" t="s">
        <v>164</v>
      </c>
      <c r="E67" s="8">
        <v>55</v>
      </c>
      <c r="F67" s="9" t="s">
        <v>165</v>
      </c>
      <c r="G67" s="8"/>
      <c r="H67" s="10">
        <v>400</v>
      </c>
      <c r="I67" s="10">
        <v>6608.5</v>
      </c>
      <c r="J67" s="11">
        <v>400</v>
      </c>
      <c r="K67" t="str">
        <f t="shared" si="0"/>
        <v>6</v>
      </c>
    </row>
    <row r="68" spans="1:11" x14ac:dyDescent="0.2">
      <c r="A68" s="8">
        <v>3699</v>
      </c>
      <c r="B68" s="9" t="s">
        <v>166</v>
      </c>
      <c r="C68" s="8">
        <v>5169</v>
      </c>
      <c r="D68" s="9" t="s">
        <v>13</v>
      </c>
      <c r="E68" s="8">
        <v>201</v>
      </c>
      <c r="F68" s="35" t="s">
        <v>610</v>
      </c>
      <c r="G68" s="8"/>
      <c r="H68" s="10">
        <v>300</v>
      </c>
      <c r="I68" s="10">
        <v>300</v>
      </c>
      <c r="J68" s="11"/>
      <c r="K68" t="str">
        <f t="shared" si="0"/>
        <v>5</v>
      </c>
    </row>
    <row r="69" spans="1:11" x14ac:dyDescent="0.2">
      <c r="A69" s="8">
        <v>5511</v>
      </c>
      <c r="B69" s="9" t="s">
        <v>167</v>
      </c>
      <c r="C69" s="8">
        <v>6121</v>
      </c>
      <c r="D69" s="9" t="s">
        <v>141</v>
      </c>
      <c r="E69" s="8">
        <v>512</v>
      </c>
      <c r="F69" s="9" t="s">
        <v>168</v>
      </c>
      <c r="G69" s="8"/>
      <c r="H69" s="10"/>
      <c r="I69" s="10"/>
      <c r="J69" s="11">
        <v>6350</v>
      </c>
      <c r="K69" t="str">
        <f t="shared" si="0"/>
        <v>6</v>
      </c>
    </row>
    <row r="70" spans="1:11" x14ac:dyDescent="0.2">
      <c r="A70" s="8">
        <v>5512</v>
      </c>
      <c r="B70" s="9" t="s">
        <v>14</v>
      </c>
      <c r="C70" s="8">
        <v>6121</v>
      </c>
      <c r="D70" s="9" t="s">
        <v>141</v>
      </c>
      <c r="E70" s="8">
        <v>512</v>
      </c>
      <c r="F70" s="9" t="s">
        <v>168</v>
      </c>
      <c r="G70" s="8"/>
      <c r="H70" s="10">
        <v>250</v>
      </c>
      <c r="I70" s="10">
        <v>250</v>
      </c>
      <c r="J70" s="11"/>
      <c r="K70" t="str">
        <f t="shared" ref="K70:K108" si="1">LEFT(C70,1)</f>
        <v>6</v>
      </c>
    </row>
    <row r="71" spans="1:11" x14ac:dyDescent="0.2">
      <c r="A71" s="8">
        <v>5512</v>
      </c>
      <c r="B71" s="9" t="s">
        <v>14</v>
      </c>
      <c r="C71" s="8">
        <v>6122</v>
      </c>
      <c r="D71" s="9" t="s">
        <v>148</v>
      </c>
      <c r="E71" s="8">
        <v>541</v>
      </c>
      <c r="F71" s="34" t="s">
        <v>612</v>
      </c>
      <c r="G71" s="8"/>
      <c r="H71" s="10">
        <v>0</v>
      </c>
      <c r="I71" s="10">
        <v>250</v>
      </c>
      <c r="J71" s="11"/>
      <c r="K71" t="str">
        <f t="shared" si="1"/>
        <v>6</v>
      </c>
    </row>
    <row r="72" spans="1:11" x14ac:dyDescent="0.2">
      <c r="A72" s="8">
        <v>6171</v>
      </c>
      <c r="B72" s="9" t="s">
        <v>29</v>
      </c>
      <c r="C72" s="8">
        <v>5021</v>
      </c>
      <c r="D72" s="9" t="s">
        <v>16</v>
      </c>
      <c r="E72" s="8">
        <v>520</v>
      </c>
      <c r="F72" s="35" t="s">
        <v>613</v>
      </c>
      <c r="G72" s="8"/>
      <c r="H72" s="10">
        <v>0</v>
      </c>
      <c r="I72" s="10">
        <v>135</v>
      </c>
      <c r="J72" s="11"/>
      <c r="K72" t="str">
        <f t="shared" si="1"/>
        <v>5</v>
      </c>
    </row>
    <row r="73" spans="1:11" x14ac:dyDescent="0.2">
      <c r="A73" s="8">
        <v>6171</v>
      </c>
      <c r="B73" s="9" t="s">
        <v>29</v>
      </c>
      <c r="C73" s="8">
        <v>5031</v>
      </c>
      <c r="D73" s="21" t="s">
        <v>459</v>
      </c>
      <c r="E73" s="8">
        <v>520</v>
      </c>
      <c r="F73" s="35" t="s">
        <v>613</v>
      </c>
      <c r="G73" s="8"/>
      <c r="H73" s="10">
        <v>0</v>
      </c>
      <c r="I73" s="10">
        <v>33.799999999999997</v>
      </c>
      <c r="J73" s="11"/>
      <c r="K73" t="str">
        <f t="shared" si="1"/>
        <v>5</v>
      </c>
    </row>
    <row r="74" spans="1:11" x14ac:dyDescent="0.2">
      <c r="A74" s="8">
        <v>6171</v>
      </c>
      <c r="B74" s="9" t="s">
        <v>29</v>
      </c>
      <c r="C74" s="8">
        <v>5032</v>
      </c>
      <c r="D74" s="21" t="s">
        <v>461</v>
      </c>
      <c r="E74" s="8">
        <v>520</v>
      </c>
      <c r="F74" s="35" t="s">
        <v>613</v>
      </c>
      <c r="G74" s="8"/>
      <c r="H74" s="10">
        <v>0</v>
      </c>
      <c r="I74" s="10">
        <v>12.2</v>
      </c>
      <c r="J74" s="11"/>
      <c r="K74" t="str">
        <f t="shared" si="1"/>
        <v>5</v>
      </c>
    </row>
    <row r="75" spans="1:11" x14ac:dyDescent="0.2">
      <c r="A75" s="8">
        <v>6171</v>
      </c>
      <c r="B75" s="9" t="s">
        <v>29</v>
      </c>
      <c r="C75" s="8">
        <v>5137</v>
      </c>
      <c r="D75" s="9" t="s">
        <v>17</v>
      </c>
      <c r="E75" s="8">
        <v>517</v>
      </c>
      <c r="F75" s="34" t="s">
        <v>614</v>
      </c>
      <c r="G75" s="8"/>
      <c r="H75" s="10">
        <v>0</v>
      </c>
      <c r="I75" s="10">
        <v>6</v>
      </c>
      <c r="J75" s="11"/>
      <c r="K75" t="str">
        <f t="shared" si="1"/>
        <v>5</v>
      </c>
    </row>
    <row r="76" spans="1:11" x14ac:dyDescent="0.2">
      <c r="A76" s="8">
        <v>6171</v>
      </c>
      <c r="B76" s="9" t="s">
        <v>29</v>
      </c>
      <c r="C76" s="8">
        <v>5169</v>
      </c>
      <c r="D76" s="9" t="s">
        <v>13</v>
      </c>
      <c r="E76" s="8">
        <v>514</v>
      </c>
      <c r="F76" s="36" t="s">
        <v>615</v>
      </c>
      <c r="G76" s="8"/>
      <c r="H76" s="10">
        <v>100</v>
      </c>
      <c r="I76" s="10">
        <v>100</v>
      </c>
      <c r="J76" s="11"/>
      <c r="K76" t="str">
        <f t="shared" si="1"/>
        <v>5</v>
      </c>
    </row>
    <row r="77" spans="1:11" x14ac:dyDescent="0.2">
      <c r="A77" s="8">
        <v>6171</v>
      </c>
      <c r="B77" s="9" t="s">
        <v>29</v>
      </c>
      <c r="C77" s="8">
        <v>5169</v>
      </c>
      <c r="D77" s="9" t="s">
        <v>13</v>
      </c>
      <c r="E77" s="8">
        <v>516</v>
      </c>
      <c r="F77" s="34" t="s">
        <v>142</v>
      </c>
      <c r="G77" s="8"/>
      <c r="H77" s="10">
        <v>300</v>
      </c>
      <c r="I77" s="10">
        <v>150</v>
      </c>
      <c r="J77" s="11"/>
      <c r="K77" t="str">
        <f t="shared" si="1"/>
        <v>5</v>
      </c>
    </row>
    <row r="78" spans="1:11" x14ac:dyDescent="0.2">
      <c r="A78" s="8">
        <v>6171</v>
      </c>
      <c r="B78" s="9" t="s">
        <v>29</v>
      </c>
      <c r="C78" s="8">
        <v>5169</v>
      </c>
      <c r="D78" s="9" t="s">
        <v>13</v>
      </c>
      <c r="E78" s="8">
        <v>517</v>
      </c>
      <c r="F78" s="34" t="s">
        <v>614</v>
      </c>
      <c r="G78" s="8"/>
      <c r="H78" s="10">
        <v>150</v>
      </c>
      <c r="I78" s="10">
        <v>144</v>
      </c>
      <c r="J78" s="11"/>
      <c r="K78" t="str">
        <f t="shared" si="1"/>
        <v>5</v>
      </c>
    </row>
    <row r="79" spans="1:11" x14ac:dyDescent="0.2">
      <c r="A79" s="8">
        <v>6171</v>
      </c>
      <c r="B79" s="9" t="s">
        <v>29</v>
      </c>
      <c r="C79" s="8">
        <v>5169</v>
      </c>
      <c r="D79" s="9" t="s">
        <v>13</v>
      </c>
      <c r="E79" s="8">
        <v>520</v>
      </c>
      <c r="F79" s="9" t="s">
        <v>171</v>
      </c>
      <c r="G79" s="8"/>
      <c r="H79" s="10">
        <v>1000</v>
      </c>
      <c r="I79" s="10">
        <v>1219</v>
      </c>
      <c r="J79" s="11">
        <v>1000</v>
      </c>
      <c r="K79" t="str">
        <f t="shared" si="1"/>
        <v>5</v>
      </c>
    </row>
    <row r="80" spans="1:11" x14ac:dyDescent="0.2">
      <c r="A80" s="8">
        <v>6171</v>
      </c>
      <c r="B80" s="9" t="s">
        <v>29</v>
      </c>
      <c r="C80" s="8">
        <v>5169</v>
      </c>
      <c r="D80" s="9" t="s">
        <v>13</v>
      </c>
      <c r="E80" s="8">
        <v>521</v>
      </c>
      <c r="F80" s="9" t="s">
        <v>134</v>
      </c>
      <c r="G80" s="8"/>
      <c r="H80" s="10">
        <v>779</v>
      </c>
      <c r="I80" s="10">
        <v>779</v>
      </c>
      <c r="J80" s="11">
        <v>1000</v>
      </c>
      <c r="K80" t="str">
        <f t="shared" si="1"/>
        <v>5</v>
      </c>
    </row>
    <row r="81" spans="1:13" x14ac:dyDescent="0.2">
      <c r="A81" s="8">
        <v>6171</v>
      </c>
      <c r="B81" s="9" t="s">
        <v>29</v>
      </c>
      <c r="C81" s="8">
        <v>5169</v>
      </c>
      <c r="D81" s="9" t="s">
        <v>13</v>
      </c>
      <c r="E81" s="8">
        <v>556</v>
      </c>
      <c r="F81" s="31" t="s">
        <v>616</v>
      </c>
      <c r="G81" s="8"/>
      <c r="H81" s="10">
        <v>400</v>
      </c>
      <c r="I81" s="10">
        <v>400</v>
      </c>
      <c r="J81" s="11"/>
      <c r="K81" t="str">
        <f t="shared" si="1"/>
        <v>5</v>
      </c>
    </row>
    <row r="82" spans="1:13" x14ac:dyDescent="0.2">
      <c r="A82" s="8">
        <v>6171</v>
      </c>
      <c r="B82" s="9" t="s">
        <v>29</v>
      </c>
      <c r="C82" s="8">
        <v>5169</v>
      </c>
      <c r="D82" s="9" t="s">
        <v>13</v>
      </c>
      <c r="E82" s="8">
        <v>557</v>
      </c>
      <c r="F82" s="31" t="s">
        <v>617</v>
      </c>
      <c r="G82" s="8"/>
      <c r="H82" s="10">
        <v>300</v>
      </c>
      <c r="I82" s="10">
        <v>300</v>
      </c>
      <c r="J82" s="11"/>
      <c r="K82" t="str">
        <f t="shared" si="1"/>
        <v>5</v>
      </c>
    </row>
    <row r="83" spans="1:13" x14ac:dyDescent="0.2">
      <c r="A83" s="8">
        <v>6171</v>
      </c>
      <c r="B83" s="9" t="s">
        <v>29</v>
      </c>
      <c r="C83" s="8">
        <v>5169</v>
      </c>
      <c r="D83" s="9" t="s">
        <v>13</v>
      </c>
      <c r="E83" s="8">
        <v>560</v>
      </c>
      <c r="F83" s="37" t="s">
        <v>618</v>
      </c>
      <c r="G83" s="8"/>
      <c r="H83" s="10">
        <v>0</v>
      </c>
      <c r="I83" s="10">
        <v>70</v>
      </c>
      <c r="J83" s="11"/>
      <c r="K83" t="str">
        <f t="shared" si="1"/>
        <v>5</v>
      </c>
    </row>
    <row r="84" spans="1:13" x14ac:dyDescent="0.2">
      <c r="A84" s="8">
        <v>6171</v>
      </c>
      <c r="B84" s="9" t="s">
        <v>29</v>
      </c>
      <c r="C84" s="8">
        <v>5171</v>
      </c>
      <c r="D84" s="9" t="s">
        <v>25</v>
      </c>
      <c r="E84" s="8">
        <v>550</v>
      </c>
      <c r="F84" s="34" t="s">
        <v>619</v>
      </c>
      <c r="G84" s="8"/>
      <c r="H84" s="10">
        <v>0</v>
      </c>
      <c r="I84" s="10">
        <v>102.4</v>
      </c>
      <c r="J84" s="11"/>
      <c r="K84" t="str">
        <f t="shared" si="1"/>
        <v>5</v>
      </c>
    </row>
    <row r="85" spans="1:13" x14ac:dyDescent="0.2">
      <c r="A85" s="8">
        <v>6171</v>
      </c>
      <c r="B85" s="9" t="s">
        <v>29</v>
      </c>
      <c r="C85" s="8">
        <v>6121</v>
      </c>
      <c r="D85" s="9" t="s">
        <v>141</v>
      </c>
      <c r="E85" s="8">
        <v>570</v>
      </c>
      <c r="F85" s="9" t="s">
        <v>172</v>
      </c>
      <c r="G85" s="8"/>
      <c r="H85" s="10"/>
      <c r="I85" s="10"/>
      <c r="J85" s="11">
        <v>800</v>
      </c>
      <c r="K85" t="str">
        <f t="shared" si="1"/>
        <v>6</v>
      </c>
    </row>
    <row r="86" spans="1:13" x14ac:dyDescent="0.2">
      <c r="A86" s="8">
        <v>6171</v>
      </c>
      <c r="B86" s="9" t="s">
        <v>29</v>
      </c>
      <c r="C86" s="8">
        <v>6121</v>
      </c>
      <c r="D86" s="9" t="s">
        <v>141</v>
      </c>
      <c r="E86" s="8">
        <v>550</v>
      </c>
      <c r="F86" s="34" t="s">
        <v>619</v>
      </c>
      <c r="G86" s="8"/>
      <c r="H86" s="10">
        <v>2500</v>
      </c>
      <c r="I86" s="10">
        <v>2217.6</v>
      </c>
      <c r="J86" s="11"/>
      <c r="K86" t="str">
        <f t="shared" si="1"/>
        <v>6</v>
      </c>
    </row>
    <row r="87" spans="1:13" x14ac:dyDescent="0.2">
      <c r="A87" s="8">
        <v>6171</v>
      </c>
      <c r="B87" s="9" t="s">
        <v>29</v>
      </c>
      <c r="C87" s="8">
        <v>6122</v>
      </c>
      <c r="D87" s="9" t="s">
        <v>148</v>
      </c>
      <c r="E87" s="8">
        <v>521</v>
      </c>
      <c r="F87" s="37" t="s">
        <v>134</v>
      </c>
      <c r="G87" s="8"/>
      <c r="H87" s="10">
        <v>0</v>
      </c>
      <c r="I87" s="10">
        <v>10</v>
      </c>
      <c r="J87" s="11"/>
      <c r="K87" t="str">
        <f t="shared" si="1"/>
        <v>6</v>
      </c>
    </row>
    <row r="88" spans="1:13" x14ac:dyDescent="0.2">
      <c r="A88" s="40" t="s">
        <v>398</v>
      </c>
      <c r="B88" s="41"/>
      <c r="C88" s="40"/>
      <c r="D88" s="41"/>
      <c r="E88" s="40"/>
      <c r="F88" s="41"/>
      <c r="G88" s="40"/>
      <c r="H88" s="42">
        <v>25929</v>
      </c>
      <c r="I88" s="42">
        <v>93499.8</v>
      </c>
      <c r="J88" s="43">
        <v>73600</v>
      </c>
      <c r="K88" t="str">
        <f t="shared" si="1"/>
        <v/>
      </c>
      <c r="L88" s="32"/>
      <c r="M88" s="32"/>
    </row>
    <row r="89" spans="1:13" x14ac:dyDescent="0.2">
      <c r="A89" s="12" t="s">
        <v>395</v>
      </c>
      <c r="B89" s="13"/>
      <c r="C89" s="12"/>
      <c r="D89" s="13"/>
      <c r="E89" s="12"/>
      <c r="F89" s="13"/>
      <c r="G89" s="12"/>
      <c r="H89" s="14">
        <v>414</v>
      </c>
      <c r="I89" s="14">
        <v>2737.9</v>
      </c>
      <c r="J89" s="15">
        <f>SUM(J17)</f>
        <v>49115</v>
      </c>
      <c r="K89" t="str">
        <f t="shared" si="1"/>
        <v/>
      </c>
    </row>
    <row r="90" spans="1:13" x14ac:dyDescent="0.2">
      <c r="A90" s="12" t="s">
        <v>396</v>
      </c>
      <c r="B90" s="13"/>
      <c r="C90" s="12"/>
      <c r="D90" s="13"/>
      <c r="E90" s="12"/>
      <c r="F90" s="13"/>
      <c r="G90" s="12"/>
      <c r="H90" s="14">
        <v>25929</v>
      </c>
      <c r="I90" s="14">
        <v>93499.8</v>
      </c>
      <c r="J90" s="15">
        <v>73600</v>
      </c>
      <c r="K90" t="str">
        <f t="shared" si="1"/>
        <v/>
      </c>
    </row>
    <row r="91" spans="1:13" x14ac:dyDescent="0.2">
      <c r="A91" s="12" t="s">
        <v>397</v>
      </c>
      <c r="B91" s="13"/>
      <c r="C91" s="12"/>
      <c r="D91" s="13"/>
      <c r="E91" s="12"/>
      <c r="F91" s="13"/>
      <c r="G91" s="12"/>
      <c r="H91" s="14">
        <v>-25515</v>
      </c>
      <c r="I91" s="14">
        <v>-90761.9</v>
      </c>
      <c r="J91" s="15">
        <f>J89-J90</f>
        <v>-24485</v>
      </c>
      <c r="K91" t="str">
        <f t="shared" si="1"/>
        <v/>
      </c>
      <c r="L91" s="32"/>
    </row>
    <row r="92" spans="1:13" s="17" customFormat="1" ht="15.6" customHeight="1" x14ac:dyDescent="0.2">
      <c r="A92" s="66" t="s">
        <v>179</v>
      </c>
      <c r="B92" s="66"/>
      <c r="C92" s="66"/>
      <c r="D92" s="66"/>
      <c r="E92" s="66"/>
      <c r="F92" s="66"/>
      <c r="G92" s="66"/>
      <c r="H92" s="66"/>
      <c r="I92" s="66"/>
      <c r="J92" s="67"/>
      <c r="K92" t="str">
        <f t="shared" si="1"/>
        <v/>
      </c>
    </row>
    <row r="93" spans="1:13" x14ac:dyDescent="0.2">
      <c r="A93" s="8">
        <v>6330</v>
      </c>
      <c r="B93" s="9" t="s">
        <v>98</v>
      </c>
      <c r="C93" s="8">
        <v>4131</v>
      </c>
      <c r="D93" s="9" t="s">
        <v>99</v>
      </c>
      <c r="E93" s="8"/>
      <c r="F93" s="9" t="s">
        <v>174</v>
      </c>
      <c r="G93" s="8"/>
      <c r="H93" s="10"/>
      <c r="I93" s="10"/>
      <c r="J93" s="11">
        <v>4700</v>
      </c>
      <c r="K93" t="str">
        <f t="shared" si="1"/>
        <v>4</v>
      </c>
    </row>
    <row r="94" spans="1:13" x14ac:dyDescent="0.2">
      <c r="A94" s="40" t="s">
        <v>399</v>
      </c>
      <c r="B94" s="41"/>
      <c r="C94" s="40"/>
      <c r="D94" s="41"/>
      <c r="E94" s="40"/>
      <c r="F94" s="41"/>
      <c r="G94" s="40"/>
      <c r="H94" s="42">
        <v>0</v>
      </c>
      <c r="I94" s="42">
        <v>0</v>
      </c>
      <c r="J94" s="43">
        <v>4700</v>
      </c>
      <c r="K94" t="str">
        <f t="shared" si="1"/>
        <v/>
      </c>
    </row>
    <row r="95" spans="1:13" x14ac:dyDescent="0.2">
      <c r="A95" s="8">
        <v>6171</v>
      </c>
      <c r="B95" s="9" t="s">
        <v>29</v>
      </c>
      <c r="C95" s="8">
        <v>5163</v>
      </c>
      <c r="D95" s="9" t="s">
        <v>24</v>
      </c>
      <c r="E95" s="8"/>
      <c r="F95" s="9" t="s">
        <v>175</v>
      </c>
      <c r="G95" s="8"/>
      <c r="H95" s="10">
        <v>600</v>
      </c>
      <c r="I95" s="10">
        <v>600</v>
      </c>
      <c r="J95" s="11">
        <v>600</v>
      </c>
      <c r="K95" t="str">
        <f t="shared" si="1"/>
        <v>5</v>
      </c>
    </row>
    <row r="96" spans="1:13" x14ac:dyDescent="0.2">
      <c r="A96" s="8">
        <v>6171</v>
      </c>
      <c r="B96" s="9" t="s">
        <v>29</v>
      </c>
      <c r="C96" s="8">
        <v>6121</v>
      </c>
      <c r="D96" s="9" t="s">
        <v>141</v>
      </c>
      <c r="E96" s="8">
        <v>569</v>
      </c>
      <c r="F96" s="31" t="s">
        <v>620</v>
      </c>
      <c r="G96" s="8"/>
      <c r="H96" s="10"/>
      <c r="I96" s="10"/>
      <c r="J96" s="11">
        <v>1000</v>
      </c>
    </row>
    <row r="97" spans="1:12" x14ac:dyDescent="0.2">
      <c r="A97" s="8">
        <v>6171</v>
      </c>
      <c r="B97" s="9" t="s">
        <v>29</v>
      </c>
      <c r="C97" s="8">
        <v>6121</v>
      </c>
      <c r="D97" s="9" t="s">
        <v>141</v>
      </c>
      <c r="E97" s="8">
        <v>568</v>
      </c>
      <c r="F97" s="9" t="s">
        <v>176</v>
      </c>
      <c r="G97" s="8"/>
      <c r="H97" s="10"/>
      <c r="I97" s="10"/>
      <c r="J97" s="11">
        <v>3000</v>
      </c>
      <c r="K97" t="str">
        <f t="shared" si="1"/>
        <v>6</v>
      </c>
    </row>
    <row r="98" spans="1:12" x14ac:dyDescent="0.2">
      <c r="A98" s="8">
        <v>6171</v>
      </c>
      <c r="B98" s="9" t="s">
        <v>29</v>
      </c>
      <c r="C98" s="8">
        <v>6121</v>
      </c>
      <c r="D98" s="9" t="s">
        <v>141</v>
      </c>
      <c r="E98" s="8">
        <v>556</v>
      </c>
      <c r="F98" s="9" t="s">
        <v>177</v>
      </c>
      <c r="G98" s="8"/>
      <c r="H98" s="10"/>
      <c r="I98" s="10"/>
      <c r="J98" s="11">
        <v>400</v>
      </c>
      <c r="K98" t="str">
        <f t="shared" si="1"/>
        <v>6</v>
      </c>
    </row>
    <row r="99" spans="1:12" x14ac:dyDescent="0.2">
      <c r="A99" s="8">
        <v>6171</v>
      </c>
      <c r="B99" s="9" t="s">
        <v>29</v>
      </c>
      <c r="C99" s="8">
        <v>6121</v>
      </c>
      <c r="D99" s="9" t="s">
        <v>141</v>
      </c>
      <c r="E99" s="8">
        <v>557</v>
      </c>
      <c r="F99" s="9" t="s">
        <v>178</v>
      </c>
      <c r="G99" s="8"/>
      <c r="H99" s="10"/>
      <c r="I99" s="10"/>
      <c r="J99" s="11">
        <v>300</v>
      </c>
      <c r="K99" t="str">
        <f t="shared" si="1"/>
        <v>6</v>
      </c>
      <c r="L99" s="32"/>
    </row>
    <row r="100" spans="1:12" x14ac:dyDescent="0.2">
      <c r="A100" s="40" t="s">
        <v>400</v>
      </c>
      <c r="B100" s="41"/>
      <c r="C100" s="40"/>
      <c r="D100" s="41"/>
      <c r="E100" s="40"/>
      <c r="F100" s="41"/>
      <c r="G100" s="40"/>
      <c r="H100" s="42">
        <v>600</v>
      </c>
      <c r="I100" s="42">
        <v>600</v>
      </c>
      <c r="J100" s="43">
        <v>5300</v>
      </c>
      <c r="K100" t="str">
        <f t="shared" si="1"/>
        <v/>
      </c>
      <c r="L100" s="32"/>
    </row>
    <row r="101" spans="1:12" x14ac:dyDescent="0.2">
      <c r="A101" s="12" t="s">
        <v>401</v>
      </c>
      <c r="B101" s="13"/>
      <c r="C101" s="12"/>
      <c r="D101" s="13"/>
      <c r="E101" s="12"/>
      <c r="F101" s="13"/>
      <c r="G101" s="12"/>
      <c r="H101" s="14">
        <v>0</v>
      </c>
      <c r="I101" s="14">
        <v>0</v>
      </c>
      <c r="J101" s="15">
        <v>4700</v>
      </c>
      <c r="K101" t="str">
        <f t="shared" si="1"/>
        <v/>
      </c>
    </row>
    <row r="102" spans="1:12" x14ac:dyDescent="0.2">
      <c r="A102" s="12" t="s">
        <v>402</v>
      </c>
      <c r="B102" s="13"/>
      <c r="C102" s="12"/>
      <c r="D102" s="13"/>
      <c r="E102" s="12"/>
      <c r="F102" s="13"/>
      <c r="G102" s="12"/>
      <c r="H102" s="14">
        <v>600</v>
      </c>
      <c r="I102" s="14">
        <v>600</v>
      </c>
      <c r="J102" s="15">
        <v>5300</v>
      </c>
      <c r="K102" t="str">
        <f t="shared" si="1"/>
        <v/>
      </c>
    </row>
    <row r="103" spans="1:12" x14ac:dyDescent="0.2">
      <c r="A103" s="12" t="s">
        <v>403</v>
      </c>
      <c r="B103" s="13"/>
      <c r="C103" s="12"/>
      <c r="D103" s="13"/>
      <c r="E103" s="12"/>
      <c r="F103" s="13"/>
      <c r="G103" s="12"/>
      <c r="H103" s="14">
        <v>-600</v>
      </c>
      <c r="I103" s="14">
        <v>-600</v>
      </c>
      <c r="J103" s="15">
        <v>-600</v>
      </c>
      <c r="K103" t="str">
        <f t="shared" si="1"/>
        <v/>
      </c>
      <c r="L103" s="32"/>
    </row>
    <row r="104" spans="1:12" x14ac:dyDescent="0.2">
      <c r="K104" t="str">
        <f t="shared" si="1"/>
        <v/>
      </c>
    </row>
    <row r="105" spans="1:12" x14ac:dyDescent="0.2">
      <c r="A105" s="4" t="s">
        <v>404</v>
      </c>
      <c r="B105" s="5"/>
      <c r="C105" s="4"/>
      <c r="D105" s="5"/>
      <c r="E105" s="4"/>
      <c r="F105" s="5"/>
      <c r="G105" s="4"/>
      <c r="H105" s="6">
        <v>414</v>
      </c>
      <c r="I105" s="6">
        <v>2737.9</v>
      </c>
      <c r="J105" s="7">
        <f>J89+J101</f>
        <v>53815</v>
      </c>
      <c r="K105" t="str">
        <f t="shared" si="1"/>
        <v/>
      </c>
      <c r="L105" s="32"/>
    </row>
    <row r="106" spans="1:12" x14ac:dyDescent="0.2">
      <c r="A106" s="4" t="s">
        <v>405</v>
      </c>
      <c r="B106" s="5"/>
      <c r="C106" s="4"/>
      <c r="D106" s="5"/>
      <c r="E106" s="4"/>
      <c r="F106" s="5"/>
      <c r="G106" s="4"/>
      <c r="H106" s="6">
        <v>26529</v>
      </c>
      <c r="I106" s="6">
        <v>94099.8</v>
      </c>
      <c r="J106" s="7">
        <v>78900</v>
      </c>
      <c r="K106" t="str">
        <f t="shared" si="1"/>
        <v/>
      </c>
      <c r="L106" s="32"/>
    </row>
    <row r="107" spans="1:12" x14ac:dyDescent="0.2">
      <c r="A107" s="4" t="s">
        <v>406</v>
      </c>
      <c r="B107" s="5"/>
      <c r="C107" s="4"/>
      <c r="D107" s="5"/>
      <c r="E107" s="4"/>
      <c r="F107" s="5"/>
      <c r="G107" s="4"/>
      <c r="H107" s="6">
        <v>-26115</v>
      </c>
      <c r="I107" s="6">
        <v>-91361.9</v>
      </c>
      <c r="J107" s="7">
        <f>J105-J106</f>
        <v>-25085</v>
      </c>
      <c r="K107" t="str">
        <f t="shared" si="1"/>
        <v/>
      </c>
      <c r="L107" s="32"/>
    </row>
    <row r="108" spans="1:12" x14ac:dyDescent="0.2">
      <c r="K108" t="str">
        <f t="shared" si="1"/>
        <v/>
      </c>
    </row>
  </sheetData>
  <mergeCells count="3">
    <mergeCell ref="A2:J2"/>
    <mergeCell ref="A3:J3"/>
    <mergeCell ref="A92:J92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zoomScaleNormal="100" workbookViewId="0">
      <selection activeCell="H16" sqref="H16"/>
    </sheetView>
  </sheetViews>
  <sheetFormatPr defaultRowHeight="14.25" x14ac:dyDescent="0.2"/>
  <cols>
    <col min="1" max="1" width="5.875" style="1" customWidth="1"/>
    <col min="2" max="2" width="29.125" style="2" customWidth="1"/>
    <col min="3" max="3" width="5.875" style="1" customWidth="1"/>
    <col min="4" max="4" width="30.25" style="2" customWidth="1"/>
    <col min="5" max="5" width="6.125" style="1" customWidth="1"/>
    <col min="6" max="6" width="32.5" style="2" customWidth="1"/>
    <col min="7" max="7" width="7" style="1" customWidth="1"/>
    <col min="8" max="10" width="13.875" style="3" customWidth="1"/>
    <col min="11" max="11" width="0" hidden="1" customWidth="1"/>
  </cols>
  <sheetData>
    <row r="1" spans="1:11" ht="45" customHeight="1" x14ac:dyDescent="0.2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29" t="s">
        <v>346</v>
      </c>
    </row>
    <row r="2" spans="1:11" s="17" customFormat="1" ht="15.6" customHeight="1" x14ac:dyDescent="0.2">
      <c r="A2" s="71" t="s">
        <v>205</v>
      </c>
      <c r="B2" s="71"/>
      <c r="C2" s="71"/>
      <c r="D2" s="71"/>
      <c r="E2" s="71"/>
      <c r="F2" s="71"/>
      <c r="G2" s="71"/>
      <c r="H2" s="71"/>
      <c r="I2" s="71"/>
      <c r="J2" s="72"/>
    </row>
    <row r="3" spans="1:11" x14ac:dyDescent="0.2">
      <c r="A3" s="8"/>
      <c r="B3" s="9"/>
      <c r="C3" s="8">
        <v>4116</v>
      </c>
      <c r="D3" s="21" t="s">
        <v>460</v>
      </c>
      <c r="E3" s="8"/>
      <c r="F3" s="9" t="s">
        <v>180</v>
      </c>
      <c r="G3" s="8">
        <v>13010</v>
      </c>
      <c r="H3" s="10">
        <v>528</v>
      </c>
      <c r="I3" s="10">
        <v>528</v>
      </c>
      <c r="J3" s="11">
        <v>432</v>
      </c>
      <c r="K3" t="str">
        <f>LEFT(C3,1)</f>
        <v>4</v>
      </c>
    </row>
    <row r="4" spans="1:11" x14ac:dyDescent="0.2">
      <c r="A4" s="8"/>
      <c r="B4" s="9"/>
      <c r="C4" s="8">
        <v>4121</v>
      </c>
      <c r="D4" s="21" t="s">
        <v>181</v>
      </c>
      <c r="E4" s="8"/>
      <c r="F4" s="9" t="s">
        <v>182</v>
      </c>
      <c r="G4" s="8"/>
      <c r="H4" s="10">
        <v>300</v>
      </c>
      <c r="I4" s="10">
        <v>300</v>
      </c>
      <c r="J4" s="11">
        <v>400</v>
      </c>
      <c r="K4" t="str">
        <f t="shared" ref="K4:K40" si="0">LEFT(C4,1)</f>
        <v>4</v>
      </c>
    </row>
    <row r="5" spans="1:11" x14ac:dyDescent="0.2">
      <c r="A5" s="40" t="s">
        <v>408</v>
      </c>
      <c r="B5" s="41"/>
      <c r="C5" s="40"/>
      <c r="D5" s="41"/>
      <c r="E5" s="40"/>
      <c r="F5" s="41"/>
      <c r="G5" s="40"/>
      <c r="H5" s="42">
        <v>828</v>
      </c>
      <c r="I5" s="42">
        <v>828</v>
      </c>
      <c r="J5" s="43">
        <v>832</v>
      </c>
      <c r="K5" t="str">
        <f t="shared" si="0"/>
        <v/>
      </c>
    </row>
    <row r="6" spans="1:11" x14ac:dyDescent="0.2">
      <c r="A6" s="8">
        <v>3429</v>
      </c>
      <c r="B6" s="9" t="s">
        <v>110</v>
      </c>
      <c r="C6" s="8">
        <v>5136</v>
      </c>
      <c r="D6" s="9" t="s">
        <v>122</v>
      </c>
      <c r="E6" s="8">
        <v>701</v>
      </c>
      <c r="F6" s="9" t="s">
        <v>183</v>
      </c>
      <c r="G6" s="8"/>
      <c r="H6" s="10">
        <v>2</v>
      </c>
      <c r="I6" s="10">
        <v>2</v>
      </c>
      <c r="J6" s="11">
        <v>2</v>
      </c>
      <c r="K6" t="str">
        <f t="shared" si="0"/>
        <v>5</v>
      </c>
    </row>
    <row r="7" spans="1:11" x14ac:dyDescent="0.2">
      <c r="A7" s="8">
        <v>3429</v>
      </c>
      <c r="B7" s="9" t="s">
        <v>110</v>
      </c>
      <c r="C7" s="8">
        <v>5137</v>
      </c>
      <c r="D7" s="21" t="s">
        <v>466</v>
      </c>
      <c r="E7" s="8">
        <v>701</v>
      </c>
      <c r="F7" s="9" t="s">
        <v>184</v>
      </c>
      <c r="G7" s="8"/>
      <c r="H7" s="10">
        <v>10</v>
      </c>
      <c r="I7" s="10">
        <v>10</v>
      </c>
      <c r="J7" s="11">
        <v>10</v>
      </c>
      <c r="K7" t="str">
        <f t="shared" si="0"/>
        <v>5</v>
      </c>
    </row>
    <row r="8" spans="1:11" x14ac:dyDescent="0.2">
      <c r="A8" s="8">
        <v>3429</v>
      </c>
      <c r="B8" s="9" t="s">
        <v>110</v>
      </c>
      <c r="C8" s="8">
        <v>5139</v>
      </c>
      <c r="D8" s="21" t="s">
        <v>467</v>
      </c>
      <c r="E8" s="8">
        <v>701</v>
      </c>
      <c r="F8" s="9" t="s">
        <v>185</v>
      </c>
      <c r="G8" s="8"/>
      <c r="H8" s="10">
        <v>1</v>
      </c>
      <c r="I8" s="10">
        <v>1</v>
      </c>
      <c r="J8" s="11">
        <v>1</v>
      </c>
      <c r="K8" t="str">
        <f t="shared" si="0"/>
        <v>5</v>
      </c>
    </row>
    <row r="9" spans="1:11" x14ac:dyDescent="0.2">
      <c r="A9" s="8">
        <v>3429</v>
      </c>
      <c r="B9" s="9" t="s">
        <v>110</v>
      </c>
      <c r="C9" s="8">
        <v>5151</v>
      </c>
      <c r="D9" s="9" t="s">
        <v>19</v>
      </c>
      <c r="E9" s="8">
        <v>701</v>
      </c>
      <c r="F9" s="9" t="s">
        <v>186</v>
      </c>
      <c r="G9" s="8"/>
      <c r="H9" s="10">
        <v>1</v>
      </c>
      <c r="I9" s="10">
        <v>1</v>
      </c>
      <c r="J9" s="11">
        <v>1</v>
      </c>
      <c r="K9" t="str">
        <f t="shared" si="0"/>
        <v>5</v>
      </c>
    </row>
    <row r="10" spans="1:11" x14ac:dyDescent="0.2">
      <c r="A10" s="8">
        <v>3429</v>
      </c>
      <c r="B10" s="9" t="s">
        <v>110</v>
      </c>
      <c r="C10" s="8">
        <v>5154</v>
      </c>
      <c r="D10" s="9" t="s">
        <v>21</v>
      </c>
      <c r="E10" s="8">
        <v>701</v>
      </c>
      <c r="F10" s="9" t="s">
        <v>187</v>
      </c>
      <c r="G10" s="8"/>
      <c r="H10" s="10">
        <v>4</v>
      </c>
      <c r="I10" s="10">
        <v>4</v>
      </c>
      <c r="J10" s="11">
        <v>4</v>
      </c>
      <c r="K10" t="str">
        <f t="shared" si="0"/>
        <v>5</v>
      </c>
    </row>
    <row r="11" spans="1:11" x14ac:dyDescent="0.2">
      <c r="A11" s="8">
        <v>3429</v>
      </c>
      <c r="B11" s="9" t="s">
        <v>110</v>
      </c>
      <c r="C11" s="8">
        <v>5169</v>
      </c>
      <c r="D11" s="9" t="s">
        <v>13</v>
      </c>
      <c r="E11" s="8">
        <v>701</v>
      </c>
      <c r="F11" s="9" t="s">
        <v>188</v>
      </c>
      <c r="G11" s="8"/>
      <c r="H11" s="10">
        <v>40</v>
      </c>
      <c r="I11" s="10">
        <v>40</v>
      </c>
      <c r="J11" s="11">
        <v>30</v>
      </c>
      <c r="K11" t="str">
        <f t="shared" si="0"/>
        <v>5</v>
      </c>
    </row>
    <row r="12" spans="1:11" x14ac:dyDescent="0.2">
      <c r="A12" s="8">
        <v>3900</v>
      </c>
      <c r="B12" s="9" t="s">
        <v>189</v>
      </c>
      <c r="C12" s="8">
        <v>5169</v>
      </c>
      <c r="D12" s="9" t="s">
        <v>13</v>
      </c>
      <c r="E12" s="8">
        <v>709</v>
      </c>
      <c r="F12" s="31" t="s">
        <v>621</v>
      </c>
      <c r="G12" s="8"/>
      <c r="H12" s="10"/>
      <c r="I12" s="10"/>
      <c r="J12" s="11">
        <v>300</v>
      </c>
      <c r="K12" t="str">
        <f t="shared" si="0"/>
        <v>5</v>
      </c>
    </row>
    <row r="13" spans="1:11" x14ac:dyDescent="0.2">
      <c r="A13" s="8">
        <v>4339</v>
      </c>
      <c r="B13" s="9" t="s">
        <v>190</v>
      </c>
      <c r="C13" s="8">
        <v>5011</v>
      </c>
      <c r="D13" s="21" t="s">
        <v>468</v>
      </c>
      <c r="E13" s="8"/>
      <c r="F13" s="31" t="s">
        <v>192</v>
      </c>
      <c r="G13" s="8">
        <v>13010</v>
      </c>
      <c r="H13" s="10">
        <v>391</v>
      </c>
      <c r="I13" s="10">
        <v>383.3</v>
      </c>
      <c r="J13" s="11">
        <v>432</v>
      </c>
      <c r="K13" t="str">
        <f t="shared" si="0"/>
        <v>5</v>
      </c>
    </row>
    <row r="14" spans="1:11" x14ac:dyDescent="0.2">
      <c r="A14" s="8">
        <v>4339</v>
      </c>
      <c r="B14" s="9" t="s">
        <v>190</v>
      </c>
      <c r="C14" s="8">
        <v>5031</v>
      </c>
      <c r="D14" s="21" t="s">
        <v>459</v>
      </c>
      <c r="E14" s="8"/>
      <c r="F14" s="33" t="s">
        <v>622</v>
      </c>
      <c r="G14" s="8">
        <v>13010</v>
      </c>
      <c r="H14" s="10">
        <v>36</v>
      </c>
      <c r="I14" s="10">
        <v>36</v>
      </c>
      <c r="J14" s="11"/>
      <c r="K14" t="str">
        <f t="shared" si="0"/>
        <v>5</v>
      </c>
    </row>
    <row r="15" spans="1:11" x14ac:dyDescent="0.2">
      <c r="A15" s="8">
        <v>4339</v>
      </c>
      <c r="B15" s="9" t="s">
        <v>190</v>
      </c>
      <c r="C15" s="8">
        <v>5032</v>
      </c>
      <c r="D15" s="21" t="s">
        <v>461</v>
      </c>
      <c r="E15" s="8"/>
      <c r="F15" s="33" t="s">
        <v>623</v>
      </c>
      <c r="G15" s="8">
        <v>13010</v>
      </c>
      <c r="H15" s="10">
        <v>13</v>
      </c>
      <c r="I15" s="10">
        <v>13</v>
      </c>
      <c r="J15" s="11"/>
      <c r="K15" t="str">
        <f t="shared" si="0"/>
        <v>5</v>
      </c>
    </row>
    <row r="16" spans="1:11" x14ac:dyDescent="0.2">
      <c r="A16" s="8">
        <v>4339</v>
      </c>
      <c r="B16" s="9" t="s">
        <v>190</v>
      </c>
      <c r="C16" s="8">
        <v>5038</v>
      </c>
      <c r="D16" s="21" t="s">
        <v>193</v>
      </c>
      <c r="E16" s="8"/>
      <c r="F16" s="33" t="s">
        <v>624</v>
      </c>
      <c r="G16" s="8">
        <v>13010</v>
      </c>
      <c r="H16" s="10">
        <v>1.5</v>
      </c>
      <c r="I16" s="10">
        <v>1.5</v>
      </c>
      <c r="J16" s="11"/>
      <c r="K16" t="str">
        <f t="shared" si="0"/>
        <v>5</v>
      </c>
    </row>
    <row r="17" spans="1:11" x14ac:dyDescent="0.2">
      <c r="A17" s="8">
        <v>4339</v>
      </c>
      <c r="B17" s="9" t="s">
        <v>190</v>
      </c>
      <c r="C17" s="8">
        <v>5136</v>
      </c>
      <c r="D17" s="9" t="s">
        <v>122</v>
      </c>
      <c r="E17" s="8"/>
      <c r="F17" s="31" t="s">
        <v>625</v>
      </c>
      <c r="G17" s="8">
        <v>13010</v>
      </c>
      <c r="H17" s="10">
        <v>5</v>
      </c>
      <c r="I17" s="10">
        <v>5</v>
      </c>
      <c r="J17" s="11"/>
      <c r="K17" t="str">
        <f t="shared" si="0"/>
        <v>5</v>
      </c>
    </row>
    <row r="18" spans="1:11" x14ac:dyDescent="0.2">
      <c r="A18" s="8">
        <v>4339</v>
      </c>
      <c r="B18" s="9" t="s">
        <v>190</v>
      </c>
      <c r="C18" s="8">
        <v>5156</v>
      </c>
      <c r="D18" s="9" t="s">
        <v>22</v>
      </c>
      <c r="E18" s="8"/>
      <c r="F18" s="31" t="s">
        <v>626</v>
      </c>
      <c r="G18" s="8">
        <v>13010</v>
      </c>
      <c r="H18" s="10">
        <v>1.4</v>
      </c>
      <c r="I18" s="10">
        <v>1.4</v>
      </c>
      <c r="J18" s="11"/>
      <c r="K18" t="str">
        <f t="shared" si="0"/>
        <v>5</v>
      </c>
    </row>
    <row r="19" spans="1:11" x14ac:dyDescent="0.2">
      <c r="A19" s="8">
        <v>4339</v>
      </c>
      <c r="B19" s="9" t="s">
        <v>190</v>
      </c>
      <c r="C19" s="8">
        <v>5167</v>
      </c>
      <c r="D19" s="9" t="s">
        <v>123</v>
      </c>
      <c r="E19" s="8"/>
      <c r="F19" s="31" t="s">
        <v>627</v>
      </c>
      <c r="G19" s="8">
        <v>13010</v>
      </c>
      <c r="H19" s="10">
        <v>0</v>
      </c>
      <c r="I19" s="10">
        <v>4.8</v>
      </c>
      <c r="J19" s="11"/>
      <c r="K19" t="str">
        <f t="shared" si="0"/>
        <v>5</v>
      </c>
    </row>
    <row r="20" spans="1:11" x14ac:dyDescent="0.2">
      <c r="A20" s="8">
        <v>4339</v>
      </c>
      <c r="B20" s="9" t="s">
        <v>190</v>
      </c>
      <c r="C20" s="8">
        <v>5169</v>
      </c>
      <c r="D20" s="9" t="s">
        <v>13</v>
      </c>
      <c r="E20" s="8"/>
      <c r="F20" s="31" t="s">
        <v>628</v>
      </c>
      <c r="G20" s="8">
        <v>13010</v>
      </c>
      <c r="H20" s="10">
        <v>146</v>
      </c>
      <c r="I20" s="10">
        <v>538.70000000000005</v>
      </c>
      <c r="J20" s="11"/>
      <c r="K20" t="str">
        <f t="shared" si="0"/>
        <v>5</v>
      </c>
    </row>
    <row r="21" spans="1:11" x14ac:dyDescent="0.2">
      <c r="A21" s="8">
        <v>4339</v>
      </c>
      <c r="B21" s="9" t="s">
        <v>190</v>
      </c>
      <c r="C21" s="8">
        <v>5169</v>
      </c>
      <c r="D21" s="9" t="s">
        <v>13</v>
      </c>
      <c r="E21" s="8">
        <v>706</v>
      </c>
      <c r="F21" s="9" t="s">
        <v>194</v>
      </c>
      <c r="G21" s="8"/>
      <c r="H21" s="10">
        <v>110</v>
      </c>
      <c r="I21" s="10">
        <v>110</v>
      </c>
      <c r="J21" s="11">
        <v>100</v>
      </c>
      <c r="K21" t="str">
        <f t="shared" si="0"/>
        <v>5</v>
      </c>
    </row>
    <row r="22" spans="1:11" x14ac:dyDescent="0.2">
      <c r="A22" s="8">
        <v>4339</v>
      </c>
      <c r="B22" s="9" t="s">
        <v>190</v>
      </c>
      <c r="C22" s="8">
        <v>5173</v>
      </c>
      <c r="D22" s="9" t="s">
        <v>195</v>
      </c>
      <c r="E22" s="8"/>
      <c r="F22" s="31" t="s">
        <v>629</v>
      </c>
      <c r="G22" s="8">
        <v>13010</v>
      </c>
      <c r="H22" s="10">
        <v>1</v>
      </c>
      <c r="I22" s="10">
        <v>1</v>
      </c>
      <c r="J22" s="11"/>
      <c r="K22" t="str">
        <f t="shared" si="0"/>
        <v>5</v>
      </c>
    </row>
    <row r="23" spans="1:11" x14ac:dyDescent="0.2">
      <c r="A23" s="8">
        <v>4339</v>
      </c>
      <c r="B23" s="9" t="s">
        <v>190</v>
      </c>
      <c r="C23" s="8">
        <v>5424</v>
      </c>
      <c r="D23" s="9" t="s">
        <v>196</v>
      </c>
      <c r="E23" s="8"/>
      <c r="F23" s="31" t="s">
        <v>630</v>
      </c>
      <c r="G23" s="8">
        <v>13010</v>
      </c>
      <c r="H23" s="10">
        <v>0</v>
      </c>
      <c r="I23" s="10">
        <v>2.9</v>
      </c>
      <c r="J23" s="11"/>
      <c r="K23" t="str">
        <f t="shared" si="0"/>
        <v>5</v>
      </c>
    </row>
    <row r="24" spans="1:11" x14ac:dyDescent="0.2">
      <c r="A24" s="8">
        <v>4351</v>
      </c>
      <c r="B24" s="9" t="s">
        <v>197</v>
      </c>
      <c r="C24" s="8">
        <v>5021</v>
      </c>
      <c r="D24" s="9" t="s">
        <v>16</v>
      </c>
      <c r="E24" s="8">
        <v>705</v>
      </c>
      <c r="F24" s="9" t="s">
        <v>198</v>
      </c>
      <c r="G24" s="8"/>
      <c r="H24" s="10">
        <v>10</v>
      </c>
      <c r="I24" s="10">
        <v>10</v>
      </c>
      <c r="J24" s="11">
        <v>10</v>
      </c>
      <c r="K24" t="str">
        <f t="shared" si="0"/>
        <v>5</v>
      </c>
    </row>
    <row r="25" spans="1:11" x14ac:dyDescent="0.2">
      <c r="A25" s="8">
        <v>4351</v>
      </c>
      <c r="B25" s="9" t="s">
        <v>197</v>
      </c>
      <c r="C25" s="8">
        <v>5169</v>
      </c>
      <c r="D25" s="9" t="s">
        <v>13</v>
      </c>
      <c r="E25" s="8">
        <v>705</v>
      </c>
      <c r="F25" s="9" t="s">
        <v>198</v>
      </c>
      <c r="G25" s="8"/>
      <c r="H25" s="10">
        <v>14</v>
      </c>
      <c r="I25" s="10">
        <v>14</v>
      </c>
      <c r="J25" s="11">
        <v>14</v>
      </c>
      <c r="K25" t="str">
        <f t="shared" si="0"/>
        <v>5</v>
      </c>
    </row>
    <row r="26" spans="1:11" x14ac:dyDescent="0.2">
      <c r="A26" s="8">
        <v>4351</v>
      </c>
      <c r="B26" s="9" t="s">
        <v>197</v>
      </c>
      <c r="C26" s="8">
        <v>5175</v>
      </c>
      <c r="D26" s="9" t="s">
        <v>199</v>
      </c>
      <c r="E26" s="8">
        <v>705</v>
      </c>
      <c r="F26" s="9" t="s">
        <v>198</v>
      </c>
      <c r="G26" s="8"/>
      <c r="H26" s="10">
        <v>5</v>
      </c>
      <c r="I26" s="10">
        <v>5</v>
      </c>
      <c r="J26" s="11">
        <v>5</v>
      </c>
      <c r="K26" t="str">
        <f t="shared" si="0"/>
        <v>5</v>
      </c>
    </row>
    <row r="27" spans="1:11" x14ac:dyDescent="0.2">
      <c r="A27" s="8">
        <v>4351</v>
      </c>
      <c r="B27" s="9" t="s">
        <v>197</v>
      </c>
      <c r="C27" s="8">
        <v>5194</v>
      </c>
      <c r="D27" s="9" t="s">
        <v>200</v>
      </c>
      <c r="E27" s="8">
        <v>705</v>
      </c>
      <c r="F27" s="9" t="s">
        <v>198</v>
      </c>
      <c r="G27" s="8"/>
      <c r="H27" s="10">
        <v>1</v>
      </c>
      <c r="I27" s="10">
        <v>1</v>
      </c>
      <c r="J27" s="11">
        <v>1</v>
      </c>
      <c r="K27" t="str">
        <f t="shared" si="0"/>
        <v>5</v>
      </c>
    </row>
    <row r="28" spans="1:11" x14ac:dyDescent="0.2">
      <c r="A28" s="8">
        <v>4351</v>
      </c>
      <c r="B28" s="9" t="s">
        <v>197</v>
      </c>
      <c r="C28" s="8">
        <v>5223</v>
      </c>
      <c r="D28" s="21" t="s">
        <v>463</v>
      </c>
      <c r="E28" s="8">
        <v>703</v>
      </c>
      <c r="F28" s="9" t="s">
        <v>201</v>
      </c>
      <c r="G28" s="8"/>
      <c r="H28" s="10">
        <v>700</v>
      </c>
      <c r="I28" s="10">
        <v>750</v>
      </c>
      <c r="J28" s="11">
        <v>1190</v>
      </c>
      <c r="K28" t="str">
        <f t="shared" si="0"/>
        <v>5</v>
      </c>
    </row>
    <row r="29" spans="1:11" x14ac:dyDescent="0.2">
      <c r="A29" s="8">
        <v>4351</v>
      </c>
      <c r="B29" s="9" t="s">
        <v>197</v>
      </c>
      <c r="C29" s="8">
        <v>5229</v>
      </c>
      <c r="D29" s="21" t="s">
        <v>463</v>
      </c>
      <c r="E29" s="8">
        <v>704</v>
      </c>
      <c r="F29" s="33" t="s">
        <v>194</v>
      </c>
      <c r="G29" s="8"/>
      <c r="H29" s="10">
        <v>81</v>
      </c>
      <c r="I29" s="10">
        <v>81</v>
      </c>
      <c r="J29" s="11"/>
      <c r="K29" t="str">
        <f t="shared" si="0"/>
        <v>5</v>
      </c>
    </row>
    <row r="30" spans="1:11" x14ac:dyDescent="0.2">
      <c r="A30" s="8">
        <v>4351</v>
      </c>
      <c r="B30" s="9" t="s">
        <v>197</v>
      </c>
      <c r="C30" s="8">
        <v>5229</v>
      </c>
      <c r="D30" s="21" t="s">
        <v>463</v>
      </c>
      <c r="E30" s="8">
        <v>707</v>
      </c>
      <c r="F30" s="33" t="s">
        <v>631</v>
      </c>
      <c r="G30" s="8"/>
      <c r="H30" s="10">
        <v>50</v>
      </c>
      <c r="I30" s="10">
        <v>50</v>
      </c>
      <c r="J30" s="11"/>
      <c r="K30" t="str">
        <f t="shared" si="0"/>
        <v>5</v>
      </c>
    </row>
    <row r="31" spans="1:11" x14ac:dyDescent="0.2">
      <c r="A31" s="8">
        <v>4351</v>
      </c>
      <c r="B31" s="9" t="s">
        <v>197</v>
      </c>
      <c r="C31" s="8">
        <v>5229</v>
      </c>
      <c r="D31" s="21" t="s">
        <v>463</v>
      </c>
      <c r="E31" s="8">
        <v>708</v>
      </c>
      <c r="F31" s="31" t="s">
        <v>632</v>
      </c>
      <c r="G31" s="8"/>
      <c r="H31" s="10">
        <v>69</v>
      </c>
      <c r="I31" s="10">
        <v>127.9</v>
      </c>
      <c r="J31" s="11">
        <v>161</v>
      </c>
      <c r="K31" t="str">
        <f t="shared" si="0"/>
        <v>5</v>
      </c>
    </row>
    <row r="32" spans="1:11" x14ac:dyDescent="0.2">
      <c r="A32" s="8">
        <v>4379</v>
      </c>
      <c r="B32" s="9" t="s">
        <v>202</v>
      </c>
      <c r="C32" s="8">
        <v>5229</v>
      </c>
      <c r="D32" s="21" t="s">
        <v>463</v>
      </c>
      <c r="E32" s="8">
        <v>702</v>
      </c>
      <c r="F32" s="9" t="s">
        <v>203</v>
      </c>
      <c r="G32" s="8"/>
      <c r="H32" s="10">
        <v>20</v>
      </c>
      <c r="I32" s="10">
        <v>20</v>
      </c>
      <c r="J32" s="11">
        <v>40</v>
      </c>
      <c r="K32" t="str">
        <f t="shared" si="0"/>
        <v>5</v>
      </c>
    </row>
    <row r="33" spans="1:12" x14ac:dyDescent="0.2">
      <c r="A33" s="8">
        <v>6171</v>
      </c>
      <c r="B33" s="9" t="s">
        <v>29</v>
      </c>
      <c r="C33" s="8">
        <v>5169</v>
      </c>
      <c r="D33" s="9" t="s">
        <v>13</v>
      </c>
      <c r="E33" s="8"/>
      <c r="F33" s="9" t="s">
        <v>204</v>
      </c>
      <c r="G33" s="8"/>
      <c r="H33" s="10">
        <v>10</v>
      </c>
      <c r="I33" s="10">
        <v>10</v>
      </c>
      <c r="J33" s="11">
        <v>30</v>
      </c>
      <c r="K33" t="str">
        <f t="shared" si="0"/>
        <v>5</v>
      </c>
    </row>
    <row r="34" spans="1:12" x14ac:dyDescent="0.2">
      <c r="A34" s="8">
        <v>6402</v>
      </c>
      <c r="B34" s="9" t="s">
        <v>41</v>
      </c>
      <c r="C34" s="8">
        <v>5364</v>
      </c>
      <c r="D34" s="21" t="s">
        <v>465</v>
      </c>
      <c r="E34" s="8"/>
      <c r="F34" s="33" t="s">
        <v>634</v>
      </c>
      <c r="G34" s="8">
        <v>13011</v>
      </c>
      <c r="H34" s="10">
        <v>0</v>
      </c>
      <c r="I34" s="10">
        <v>244</v>
      </c>
      <c r="J34" s="11"/>
      <c r="K34" t="str">
        <f t="shared" si="0"/>
        <v>5</v>
      </c>
    </row>
    <row r="35" spans="1:12" x14ac:dyDescent="0.2">
      <c r="A35" s="8">
        <v>6402</v>
      </c>
      <c r="B35" s="9" t="s">
        <v>41</v>
      </c>
      <c r="C35" s="8">
        <v>5364</v>
      </c>
      <c r="D35" s="21" t="s">
        <v>465</v>
      </c>
      <c r="E35" s="8"/>
      <c r="F35" s="33" t="s">
        <v>633</v>
      </c>
      <c r="G35" s="8">
        <v>13015</v>
      </c>
      <c r="H35" s="10">
        <v>0</v>
      </c>
      <c r="I35" s="10">
        <v>18.2</v>
      </c>
      <c r="J35" s="11"/>
      <c r="K35" t="str">
        <f t="shared" si="0"/>
        <v>5</v>
      </c>
    </row>
    <row r="36" spans="1:12" x14ac:dyDescent="0.2">
      <c r="A36" s="40" t="s">
        <v>409</v>
      </c>
      <c r="B36" s="41"/>
      <c r="C36" s="40"/>
      <c r="D36" s="41"/>
      <c r="E36" s="40"/>
      <c r="F36" s="41"/>
      <c r="G36" s="40"/>
      <c r="H36" s="42">
        <v>1722.9</v>
      </c>
      <c r="I36" s="42">
        <v>2486.6999999999998</v>
      </c>
      <c r="J36" s="43">
        <v>2331</v>
      </c>
      <c r="K36" t="str">
        <f t="shared" si="0"/>
        <v/>
      </c>
      <c r="L36" s="32"/>
    </row>
    <row r="37" spans="1:12" x14ac:dyDescent="0.2">
      <c r="K37" t="str">
        <f t="shared" si="0"/>
        <v/>
      </c>
    </row>
    <row r="38" spans="1:12" x14ac:dyDescent="0.2">
      <c r="A38" s="4" t="s">
        <v>410</v>
      </c>
      <c r="B38" s="5"/>
      <c r="C38" s="4"/>
      <c r="D38" s="5"/>
      <c r="E38" s="4"/>
      <c r="F38" s="5"/>
      <c r="G38" s="4"/>
      <c r="H38" s="6">
        <v>828</v>
      </c>
      <c r="I38" s="6">
        <v>828</v>
      </c>
      <c r="J38" s="7">
        <v>832</v>
      </c>
      <c r="K38" t="str">
        <f t="shared" si="0"/>
        <v/>
      </c>
    </row>
    <row r="39" spans="1:12" x14ac:dyDescent="0.2">
      <c r="A39" s="4" t="s">
        <v>411</v>
      </c>
      <c r="B39" s="5"/>
      <c r="C39" s="4"/>
      <c r="D39" s="5"/>
      <c r="E39" s="4"/>
      <c r="F39" s="5"/>
      <c r="G39" s="4"/>
      <c r="H39" s="6">
        <v>1722.9</v>
      </c>
      <c r="I39" s="6">
        <v>2486.6999999999998</v>
      </c>
      <c r="J39" s="7">
        <v>2331</v>
      </c>
      <c r="K39" t="str">
        <f t="shared" si="0"/>
        <v/>
      </c>
    </row>
    <row r="40" spans="1:12" x14ac:dyDescent="0.2">
      <c r="A40" s="4" t="s">
        <v>412</v>
      </c>
      <c r="B40" s="5"/>
      <c r="C40" s="4"/>
      <c r="D40" s="5"/>
      <c r="E40" s="4"/>
      <c r="F40" s="5"/>
      <c r="G40" s="4"/>
      <c r="H40" s="6">
        <v>-894.9</v>
      </c>
      <c r="I40" s="6">
        <v>-1658.7</v>
      </c>
      <c r="J40" s="7">
        <v>-1499</v>
      </c>
      <c r="K40" t="str">
        <f t="shared" si="0"/>
        <v/>
      </c>
      <c r="L40" s="32"/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56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9"/>
  <sheetViews>
    <sheetView zoomScaleNormal="100" workbookViewId="0">
      <selection activeCell="F12" sqref="F12"/>
    </sheetView>
  </sheetViews>
  <sheetFormatPr defaultRowHeight="14.25" x14ac:dyDescent="0.2"/>
  <cols>
    <col min="1" max="1" width="5.875" style="1" customWidth="1"/>
    <col min="2" max="2" width="28.875" style="2" customWidth="1"/>
    <col min="3" max="3" width="5.875" style="1" customWidth="1"/>
    <col min="4" max="4" width="35.375" style="2" customWidth="1"/>
    <col min="5" max="5" width="7.75" style="1" customWidth="1"/>
    <col min="6" max="6" width="32.875" style="2" customWidth="1"/>
    <col min="7" max="7" width="7" style="1" customWidth="1"/>
    <col min="8" max="10" width="14" style="3" customWidth="1"/>
    <col min="11" max="11" width="0" hidden="1" customWidth="1"/>
  </cols>
  <sheetData>
    <row r="1" spans="1:12" ht="45" customHeight="1" x14ac:dyDescent="0.2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29" t="s">
        <v>346</v>
      </c>
    </row>
    <row r="2" spans="1:12" s="17" customFormat="1" ht="15.6" customHeight="1" x14ac:dyDescent="0.2">
      <c r="A2" s="64" t="s">
        <v>428</v>
      </c>
      <c r="B2" s="64"/>
      <c r="C2" s="64"/>
      <c r="D2" s="64"/>
      <c r="E2" s="64"/>
      <c r="F2" s="64"/>
      <c r="G2" s="64"/>
      <c r="H2" s="64"/>
      <c r="I2" s="64"/>
      <c r="J2" s="64"/>
    </row>
    <row r="3" spans="1:12" s="17" customFormat="1" ht="15.6" customHeight="1" x14ac:dyDescent="0.2">
      <c r="A3" s="65" t="s">
        <v>216</v>
      </c>
      <c r="B3" s="65"/>
      <c r="C3" s="65"/>
      <c r="D3" s="65"/>
      <c r="E3" s="65"/>
      <c r="F3" s="65"/>
      <c r="G3" s="65"/>
      <c r="H3" s="65"/>
      <c r="I3" s="65"/>
      <c r="J3" s="65"/>
    </row>
    <row r="4" spans="1:12" x14ac:dyDescent="0.2">
      <c r="A4" s="8"/>
      <c r="B4" s="9"/>
      <c r="C4" s="8">
        <v>1361</v>
      </c>
      <c r="D4" s="9" t="s">
        <v>11</v>
      </c>
      <c r="E4" s="8"/>
      <c r="F4" s="31" t="s">
        <v>635</v>
      </c>
      <c r="G4" s="8"/>
      <c r="H4" s="10">
        <v>0</v>
      </c>
      <c r="I4" s="10">
        <v>30</v>
      </c>
      <c r="J4" s="11"/>
      <c r="K4" t="str">
        <f>LEFT(C4,1)</f>
        <v>1</v>
      </c>
    </row>
    <row r="5" spans="1:12" x14ac:dyDescent="0.2">
      <c r="A5" s="8"/>
      <c r="B5" s="9"/>
      <c r="C5" s="8">
        <v>1361</v>
      </c>
      <c r="D5" s="9" t="s">
        <v>11</v>
      </c>
      <c r="E5" s="8">
        <v>1922</v>
      </c>
      <c r="F5" s="9" t="s">
        <v>206</v>
      </c>
      <c r="G5" s="8"/>
      <c r="H5" s="10">
        <v>550</v>
      </c>
      <c r="I5" s="10">
        <v>556.9</v>
      </c>
      <c r="J5" s="11">
        <v>550</v>
      </c>
      <c r="K5" t="str">
        <f t="shared" ref="K5:K59" si="0">LEFT(C5,1)</f>
        <v>1</v>
      </c>
    </row>
    <row r="6" spans="1:12" x14ac:dyDescent="0.2">
      <c r="A6" s="8"/>
      <c r="B6" s="9"/>
      <c r="C6" s="8">
        <v>1361</v>
      </c>
      <c r="D6" s="9" t="s">
        <v>11</v>
      </c>
      <c r="E6" s="8">
        <v>1923</v>
      </c>
      <c r="F6" s="9" t="s">
        <v>207</v>
      </c>
      <c r="G6" s="8"/>
      <c r="H6" s="10">
        <v>30</v>
      </c>
      <c r="I6" s="10">
        <v>35</v>
      </c>
      <c r="J6" s="11">
        <v>30</v>
      </c>
      <c r="K6" t="str">
        <f t="shared" si="0"/>
        <v>1</v>
      </c>
    </row>
    <row r="7" spans="1:12" x14ac:dyDescent="0.2">
      <c r="A7" s="8"/>
      <c r="B7" s="9"/>
      <c r="C7" s="8">
        <v>1361</v>
      </c>
      <c r="D7" s="9" t="s">
        <v>11</v>
      </c>
      <c r="E7" s="8">
        <v>136191</v>
      </c>
      <c r="F7" s="9" t="s">
        <v>208</v>
      </c>
      <c r="G7" s="8"/>
      <c r="H7" s="10">
        <v>150</v>
      </c>
      <c r="I7" s="10">
        <v>150</v>
      </c>
      <c r="J7" s="11">
        <v>150</v>
      </c>
      <c r="K7" t="str">
        <f t="shared" si="0"/>
        <v>1</v>
      </c>
    </row>
    <row r="8" spans="1:12" x14ac:dyDescent="0.2">
      <c r="A8" s="8"/>
      <c r="B8" s="9"/>
      <c r="C8" s="8">
        <v>4111</v>
      </c>
      <c r="D8" s="21" t="s">
        <v>464</v>
      </c>
      <c r="E8" s="8"/>
      <c r="F8" s="33" t="s">
        <v>636</v>
      </c>
      <c r="G8" s="8">
        <v>98008</v>
      </c>
      <c r="H8" s="10">
        <v>0</v>
      </c>
      <c r="I8" s="10">
        <v>131.19999999999999</v>
      </c>
      <c r="J8" s="11"/>
      <c r="K8" t="str">
        <f t="shared" si="0"/>
        <v>4</v>
      </c>
    </row>
    <row r="9" spans="1:12" x14ac:dyDescent="0.2">
      <c r="A9" s="8"/>
      <c r="B9" s="9"/>
      <c r="C9" s="8">
        <v>4111</v>
      </c>
      <c r="D9" s="21" t="s">
        <v>464</v>
      </c>
      <c r="E9" s="8"/>
      <c r="F9" s="33" t="s">
        <v>636</v>
      </c>
      <c r="G9" s="8">
        <v>98187</v>
      </c>
      <c r="H9" s="10">
        <v>0</v>
      </c>
      <c r="I9" s="10">
        <v>165</v>
      </c>
      <c r="J9" s="11"/>
      <c r="K9" t="str">
        <f t="shared" si="0"/>
        <v>4</v>
      </c>
    </row>
    <row r="10" spans="1:12" x14ac:dyDescent="0.2">
      <c r="A10" s="8"/>
      <c r="B10" s="9"/>
      <c r="C10" s="8">
        <v>4121</v>
      </c>
      <c r="D10" s="9" t="s">
        <v>181</v>
      </c>
      <c r="E10" s="8"/>
      <c r="F10" s="9" t="s">
        <v>209</v>
      </c>
      <c r="G10" s="8"/>
      <c r="H10" s="10">
        <v>20</v>
      </c>
      <c r="I10" s="10">
        <v>78</v>
      </c>
      <c r="J10" s="11">
        <v>45</v>
      </c>
      <c r="K10" t="str">
        <f t="shared" si="0"/>
        <v>4</v>
      </c>
    </row>
    <row r="11" spans="1:12" x14ac:dyDescent="0.2">
      <c r="A11" s="8">
        <v>3639</v>
      </c>
      <c r="B11" s="9" t="s">
        <v>43</v>
      </c>
      <c r="C11" s="8">
        <v>2212</v>
      </c>
      <c r="D11" s="9" t="s">
        <v>28</v>
      </c>
      <c r="E11" s="8"/>
      <c r="F11" s="9" t="s">
        <v>210</v>
      </c>
      <c r="G11" s="8"/>
      <c r="H11" s="10">
        <v>30</v>
      </c>
      <c r="I11" s="10">
        <v>96.2</v>
      </c>
      <c r="J11" s="11">
        <v>40</v>
      </c>
      <c r="K11" t="str">
        <f t="shared" si="0"/>
        <v>2</v>
      </c>
    </row>
    <row r="12" spans="1:12" x14ac:dyDescent="0.2">
      <c r="A12" s="8">
        <v>6171</v>
      </c>
      <c r="B12" s="9" t="s">
        <v>29</v>
      </c>
      <c r="C12" s="8">
        <v>2212</v>
      </c>
      <c r="D12" s="9" t="s">
        <v>28</v>
      </c>
      <c r="E12" s="8"/>
      <c r="F12" s="9" t="s">
        <v>211</v>
      </c>
      <c r="G12" s="8"/>
      <c r="H12" s="10">
        <v>10</v>
      </c>
      <c r="I12" s="10">
        <v>10</v>
      </c>
      <c r="J12" s="11">
        <v>10</v>
      </c>
      <c r="K12" t="str">
        <f t="shared" si="0"/>
        <v>2</v>
      </c>
    </row>
    <row r="13" spans="1:12" x14ac:dyDescent="0.2">
      <c r="A13" s="40" t="s">
        <v>413</v>
      </c>
      <c r="B13" s="41"/>
      <c r="C13" s="40"/>
      <c r="D13" s="41"/>
      <c r="E13" s="40"/>
      <c r="F13" s="41"/>
      <c r="G13" s="40"/>
      <c r="H13" s="42">
        <v>790</v>
      </c>
      <c r="I13" s="42">
        <v>1252.3</v>
      </c>
      <c r="J13" s="43">
        <v>825</v>
      </c>
      <c r="K13" t="str">
        <f t="shared" si="0"/>
        <v/>
      </c>
      <c r="L13" s="32"/>
    </row>
    <row r="14" spans="1:12" x14ac:dyDescent="0.2">
      <c r="A14" s="8">
        <v>3399</v>
      </c>
      <c r="B14" s="9" t="s">
        <v>106</v>
      </c>
      <c r="C14" s="8">
        <v>5194</v>
      </c>
      <c r="D14" s="9" t="s">
        <v>200</v>
      </c>
      <c r="E14" s="8">
        <v>902</v>
      </c>
      <c r="F14" s="9" t="s">
        <v>212</v>
      </c>
      <c r="G14" s="8"/>
      <c r="H14" s="10">
        <v>100</v>
      </c>
      <c r="I14" s="10">
        <v>100</v>
      </c>
      <c r="J14" s="11">
        <v>100</v>
      </c>
      <c r="K14" t="str">
        <f t="shared" si="0"/>
        <v>5</v>
      </c>
    </row>
    <row r="15" spans="1:12" x14ac:dyDescent="0.2">
      <c r="A15" s="8">
        <v>6115</v>
      </c>
      <c r="B15" s="9" t="s">
        <v>213</v>
      </c>
      <c r="C15" s="8">
        <v>5021</v>
      </c>
      <c r="D15" s="9" t="s">
        <v>16</v>
      </c>
      <c r="E15" s="8"/>
      <c r="F15" s="31" t="s">
        <v>637</v>
      </c>
      <c r="G15" s="8">
        <v>98187</v>
      </c>
      <c r="H15" s="10">
        <v>0</v>
      </c>
      <c r="I15" s="10">
        <v>140</v>
      </c>
      <c r="J15" s="11"/>
      <c r="K15" t="str">
        <f t="shared" si="0"/>
        <v>5</v>
      </c>
    </row>
    <row r="16" spans="1:12" x14ac:dyDescent="0.2">
      <c r="A16" s="8">
        <v>6115</v>
      </c>
      <c r="B16" s="9" t="s">
        <v>213</v>
      </c>
      <c r="C16" s="8">
        <v>5139</v>
      </c>
      <c r="D16" s="9" t="s">
        <v>18</v>
      </c>
      <c r="E16" s="8"/>
      <c r="F16" s="31" t="s">
        <v>638</v>
      </c>
      <c r="G16" s="8">
        <v>98187</v>
      </c>
      <c r="H16" s="10">
        <v>0</v>
      </c>
      <c r="I16" s="10">
        <v>15.1</v>
      </c>
      <c r="J16" s="11"/>
      <c r="K16" t="str">
        <f t="shared" si="0"/>
        <v>5</v>
      </c>
    </row>
    <row r="17" spans="1:12" x14ac:dyDescent="0.2">
      <c r="A17" s="8">
        <v>6115</v>
      </c>
      <c r="B17" s="9" t="s">
        <v>213</v>
      </c>
      <c r="C17" s="8">
        <v>5169</v>
      </c>
      <c r="D17" s="9" t="s">
        <v>13</v>
      </c>
      <c r="E17" s="8"/>
      <c r="F17" s="31" t="s">
        <v>639</v>
      </c>
      <c r="G17" s="8">
        <v>98187</v>
      </c>
      <c r="H17" s="10">
        <v>0</v>
      </c>
      <c r="I17" s="10">
        <v>2.2000000000000002</v>
      </c>
      <c r="J17" s="11"/>
      <c r="K17" t="str">
        <f t="shared" si="0"/>
        <v>5</v>
      </c>
    </row>
    <row r="18" spans="1:12" x14ac:dyDescent="0.2">
      <c r="A18" s="8">
        <v>6115</v>
      </c>
      <c r="B18" s="9" t="s">
        <v>213</v>
      </c>
      <c r="C18" s="8">
        <v>5175</v>
      </c>
      <c r="D18" s="9" t="s">
        <v>199</v>
      </c>
      <c r="E18" s="8"/>
      <c r="F18" s="31" t="s">
        <v>640</v>
      </c>
      <c r="G18" s="8">
        <v>98187</v>
      </c>
      <c r="H18" s="10">
        <v>0</v>
      </c>
      <c r="I18" s="10">
        <v>7.7</v>
      </c>
      <c r="J18" s="11"/>
      <c r="K18" t="str">
        <f t="shared" si="0"/>
        <v>5</v>
      </c>
    </row>
    <row r="19" spans="1:12" x14ac:dyDescent="0.2">
      <c r="A19" s="8">
        <v>6118</v>
      </c>
      <c r="B19" s="9" t="s">
        <v>214</v>
      </c>
      <c r="C19" s="8">
        <v>5021</v>
      </c>
      <c r="D19" s="9" t="s">
        <v>16</v>
      </c>
      <c r="E19" s="8"/>
      <c r="F19" s="31" t="s">
        <v>637</v>
      </c>
      <c r="G19" s="8">
        <v>98008</v>
      </c>
      <c r="H19" s="10">
        <v>0</v>
      </c>
      <c r="I19" s="10">
        <v>89.8</v>
      </c>
      <c r="J19" s="11"/>
      <c r="K19" t="str">
        <f t="shared" si="0"/>
        <v>5</v>
      </c>
    </row>
    <row r="20" spans="1:12" x14ac:dyDescent="0.2">
      <c r="A20" s="8">
        <v>6118</v>
      </c>
      <c r="B20" s="9" t="s">
        <v>214</v>
      </c>
      <c r="C20" s="8">
        <v>5139</v>
      </c>
      <c r="D20" s="9" t="s">
        <v>18</v>
      </c>
      <c r="E20" s="8"/>
      <c r="F20" s="31" t="s">
        <v>638</v>
      </c>
      <c r="G20" s="8">
        <v>98008</v>
      </c>
      <c r="H20" s="10">
        <v>0</v>
      </c>
      <c r="I20" s="10">
        <v>10.1</v>
      </c>
      <c r="J20" s="11"/>
      <c r="K20" t="str">
        <f t="shared" si="0"/>
        <v>5</v>
      </c>
    </row>
    <row r="21" spans="1:12" x14ac:dyDescent="0.2">
      <c r="A21" s="8">
        <v>6118</v>
      </c>
      <c r="B21" s="9" t="s">
        <v>214</v>
      </c>
      <c r="C21" s="8">
        <v>5156</v>
      </c>
      <c r="D21" s="9" t="s">
        <v>22</v>
      </c>
      <c r="E21" s="8"/>
      <c r="F21" s="31" t="s">
        <v>641</v>
      </c>
      <c r="G21" s="8">
        <v>98008</v>
      </c>
      <c r="H21" s="10">
        <v>0</v>
      </c>
      <c r="I21" s="10">
        <v>0.4</v>
      </c>
      <c r="J21" s="11"/>
      <c r="K21" t="str">
        <f t="shared" si="0"/>
        <v>5</v>
      </c>
    </row>
    <row r="22" spans="1:12" x14ac:dyDescent="0.2">
      <c r="A22" s="8">
        <v>6118</v>
      </c>
      <c r="B22" s="9" t="s">
        <v>214</v>
      </c>
      <c r="C22" s="8">
        <v>5169</v>
      </c>
      <c r="D22" s="9" t="s">
        <v>13</v>
      </c>
      <c r="E22" s="8"/>
      <c r="F22" s="31" t="s">
        <v>639</v>
      </c>
      <c r="G22" s="8">
        <v>98008</v>
      </c>
      <c r="H22" s="10">
        <v>0</v>
      </c>
      <c r="I22" s="10">
        <v>21.8</v>
      </c>
      <c r="J22" s="11"/>
      <c r="K22" t="str">
        <f t="shared" si="0"/>
        <v>5</v>
      </c>
    </row>
    <row r="23" spans="1:12" x14ac:dyDescent="0.2">
      <c r="A23" s="8">
        <v>6118</v>
      </c>
      <c r="B23" s="9" t="s">
        <v>214</v>
      </c>
      <c r="C23" s="8">
        <v>5175</v>
      </c>
      <c r="D23" s="9" t="s">
        <v>199</v>
      </c>
      <c r="E23" s="8"/>
      <c r="F23" s="31" t="s">
        <v>640</v>
      </c>
      <c r="G23" s="8">
        <v>98008</v>
      </c>
      <c r="H23" s="10">
        <v>0</v>
      </c>
      <c r="I23" s="10">
        <v>9.1</v>
      </c>
      <c r="J23" s="11"/>
      <c r="K23" t="str">
        <f t="shared" si="0"/>
        <v>5</v>
      </c>
    </row>
    <row r="24" spans="1:12" x14ac:dyDescent="0.2">
      <c r="A24" s="8">
        <v>6171</v>
      </c>
      <c r="B24" s="9" t="s">
        <v>29</v>
      </c>
      <c r="C24" s="8">
        <v>5021</v>
      </c>
      <c r="D24" s="9" t="s">
        <v>16</v>
      </c>
      <c r="E24" s="8">
        <v>901</v>
      </c>
      <c r="F24" s="9" t="s">
        <v>215</v>
      </c>
      <c r="G24" s="8"/>
      <c r="H24" s="10">
        <v>70</v>
      </c>
      <c r="I24" s="10">
        <v>70</v>
      </c>
      <c r="J24" s="11">
        <v>70</v>
      </c>
      <c r="K24" t="str">
        <f t="shared" si="0"/>
        <v>5</v>
      </c>
    </row>
    <row r="25" spans="1:12" x14ac:dyDescent="0.2">
      <c r="A25" s="8">
        <v>6171</v>
      </c>
      <c r="B25" s="9" t="s">
        <v>29</v>
      </c>
      <c r="C25" s="8">
        <v>5031</v>
      </c>
      <c r="D25" s="21" t="s">
        <v>459</v>
      </c>
      <c r="E25" s="8">
        <v>901</v>
      </c>
      <c r="F25" s="9" t="s">
        <v>215</v>
      </c>
      <c r="G25" s="8"/>
      <c r="H25" s="10">
        <v>15</v>
      </c>
      <c r="I25" s="10">
        <v>15</v>
      </c>
      <c r="J25" s="11">
        <v>15</v>
      </c>
      <c r="K25" t="str">
        <f t="shared" si="0"/>
        <v>5</v>
      </c>
    </row>
    <row r="26" spans="1:12" x14ac:dyDescent="0.2">
      <c r="A26" s="8">
        <v>6171</v>
      </c>
      <c r="B26" s="9" t="s">
        <v>29</v>
      </c>
      <c r="C26" s="8">
        <v>5032</v>
      </c>
      <c r="D26" s="21" t="s">
        <v>461</v>
      </c>
      <c r="E26" s="8">
        <v>901</v>
      </c>
      <c r="F26" s="9" t="s">
        <v>215</v>
      </c>
      <c r="G26" s="8"/>
      <c r="H26" s="10">
        <v>5</v>
      </c>
      <c r="I26" s="10">
        <v>5</v>
      </c>
      <c r="J26" s="11">
        <v>5</v>
      </c>
      <c r="K26" t="str">
        <f t="shared" si="0"/>
        <v>5</v>
      </c>
    </row>
    <row r="27" spans="1:12" x14ac:dyDescent="0.2">
      <c r="A27" s="8">
        <v>6171</v>
      </c>
      <c r="B27" s="9" t="s">
        <v>29</v>
      </c>
      <c r="C27" s="8">
        <v>5139</v>
      </c>
      <c r="D27" s="9" t="s">
        <v>18</v>
      </c>
      <c r="E27" s="8">
        <v>901</v>
      </c>
      <c r="F27" s="9" t="s">
        <v>215</v>
      </c>
      <c r="G27" s="8"/>
      <c r="H27" s="10">
        <v>10</v>
      </c>
      <c r="I27" s="10">
        <v>10</v>
      </c>
      <c r="J27" s="11">
        <v>10</v>
      </c>
      <c r="K27" t="str">
        <f t="shared" si="0"/>
        <v>5</v>
      </c>
    </row>
    <row r="28" spans="1:12" x14ac:dyDescent="0.2">
      <c r="A28" s="8">
        <v>6402</v>
      </c>
      <c r="B28" s="9" t="s">
        <v>41</v>
      </c>
      <c r="C28" s="8">
        <v>5364</v>
      </c>
      <c r="D28" s="21" t="s">
        <v>465</v>
      </c>
      <c r="E28" s="8"/>
      <c r="F28" s="33" t="s">
        <v>643</v>
      </c>
      <c r="G28" s="8">
        <v>98008</v>
      </c>
      <c r="H28" s="10">
        <v>0</v>
      </c>
      <c r="I28" s="10">
        <v>30</v>
      </c>
      <c r="J28" s="11"/>
      <c r="K28" t="str">
        <f t="shared" si="0"/>
        <v>5</v>
      </c>
    </row>
    <row r="29" spans="1:12" x14ac:dyDescent="0.2">
      <c r="A29" s="8">
        <v>6402</v>
      </c>
      <c r="B29" s="9" t="s">
        <v>41</v>
      </c>
      <c r="C29" s="8">
        <v>5364</v>
      </c>
      <c r="D29" s="21" t="s">
        <v>465</v>
      </c>
      <c r="E29" s="8"/>
      <c r="F29" s="21" t="s">
        <v>642</v>
      </c>
      <c r="G29" s="8">
        <v>98071</v>
      </c>
      <c r="H29" s="10">
        <v>0</v>
      </c>
      <c r="I29" s="10">
        <v>11.6</v>
      </c>
      <c r="J29" s="11"/>
      <c r="K29" t="str">
        <f t="shared" si="0"/>
        <v>5</v>
      </c>
    </row>
    <row r="30" spans="1:12" x14ac:dyDescent="0.2">
      <c r="A30" s="40" t="s">
        <v>414</v>
      </c>
      <c r="B30" s="41"/>
      <c r="C30" s="40"/>
      <c r="D30" s="41"/>
      <c r="E30" s="40"/>
      <c r="F30" s="41"/>
      <c r="G30" s="40"/>
      <c r="H30" s="42">
        <v>200</v>
      </c>
      <c r="I30" s="42">
        <v>537.79999999999995</v>
      </c>
      <c r="J30" s="43">
        <v>200</v>
      </c>
      <c r="K30" t="str">
        <f t="shared" si="0"/>
        <v/>
      </c>
      <c r="L30" s="32"/>
    </row>
    <row r="31" spans="1:12" x14ac:dyDescent="0.2">
      <c r="A31" s="12" t="s">
        <v>416</v>
      </c>
      <c r="B31" s="13"/>
      <c r="C31" s="12"/>
      <c r="D31" s="13"/>
      <c r="E31" s="12"/>
      <c r="F31" s="13"/>
      <c r="G31" s="12"/>
      <c r="H31" s="14">
        <v>790</v>
      </c>
      <c r="I31" s="14">
        <v>1252.3</v>
      </c>
      <c r="J31" s="15">
        <v>825</v>
      </c>
      <c r="K31" t="str">
        <f t="shared" si="0"/>
        <v/>
      </c>
    </row>
    <row r="32" spans="1:12" x14ac:dyDescent="0.2">
      <c r="A32" s="12" t="s">
        <v>417</v>
      </c>
      <c r="B32" s="13"/>
      <c r="C32" s="12"/>
      <c r="D32" s="13"/>
      <c r="E32" s="12"/>
      <c r="F32" s="13"/>
      <c r="G32" s="12"/>
      <c r="H32" s="14">
        <v>200</v>
      </c>
      <c r="I32" s="14">
        <v>537.79999999999995</v>
      </c>
      <c r="J32" s="15">
        <v>200</v>
      </c>
      <c r="K32" t="str">
        <f t="shared" si="0"/>
        <v/>
      </c>
    </row>
    <row r="33" spans="1:84" x14ac:dyDescent="0.2">
      <c r="A33" s="12" t="s">
        <v>418</v>
      </c>
      <c r="B33" s="13"/>
      <c r="C33" s="12"/>
      <c r="D33" s="13"/>
      <c r="E33" s="12"/>
      <c r="F33" s="13"/>
      <c r="G33" s="12"/>
      <c r="H33" s="14">
        <v>590</v>
      </c>
      <c r="I33" s="14">
        <v>714.5</v>
      </c>
      <c r="J33" s="15">
        <v>625</v>
      </c>
      <c r="K33" t="str">
        <f t="shared" si="0"/>
        <v/>
      </c>
    </row>
    <row r="34" spans="1:84" s="17" customFormat="1" ht="15.6" customHeight="1" x14ac:dyDescent="0.2">
      <c r="A34" s="66" t="s">
        <v>219</v>
      </c>
      <c r="B34" s="66"/>
      <c r="C34" s="66"/>
      <c r="D34" s="66"/>
      <c r="E34" s="66"/>
      <c r="F34" s="66"/>
      <c r="G34" s="66"/>
      <c r="H34" s="66"/>
      <c r="I34" s="66"/>
      <c r="J34" s="67"/>
      <c r="K34" t="str">
        <f t="shared" si="0"/>
        <v/>
      </c>
    </row>
    <row r="35" spans="1:84" x14ac:dyDescent="0.2">
      <c r="A35" s="8"/>
      <c r="B35" s="9"/>
      <c r="C35" s="8">
        <v>1361</v>
      </c>
      <c r="D35" s="9" t="s">
        <v>11</v>
      </c>
      <c r="E35" s="8"/>
      <c r="F35" s="9" t="s">
        <v>217</v>
      </c>
      <c r="G35" s="8"/>
      <c r="H35" s="10">
        <v>170</v>
      </c>
      <c r="I35" s="10">
        <v>170</v>
      </c>
      <c r="J35" s="11">
        <v>170</v>
      </c>
      <c r="K35" t="str">
        <f t="shared" si="0"/>
        <v>1</v>
      </c>
    </row>
    <row r="36" spans="1:84" x14ac:dyDescent="0.2">
      <c r="A36" s="8">
        <v>6171</v>
      </c>
      <c r="B36" s="9" t="s">
        <v>29</v>
      </c>
      <c r="C36" s="8">
        <v>2212</v>
      </c>
      <c r="D36" s="9" t="s">
        <v>28</v>
      </c>
      <c r="E36" s="8"/>
      <c r="F36" s="9" t="s">
        <v>218</v>
      </c>
      <c r="G36" s="8"/>
      <c r="H36" s="10">
        <v>30</v>
      </c>
      <c r="I36" s="10">
        <v>30</v>
      </c>
      <c r="J36" s="11">
        <v>10</v>
      </c>
      <c r="K36" t="str">
        <f t="shared" si="0"/>
        <v>2</v>
      </c>
    </row>
    <row r="37" spans="1:84" s="44" customFormat="1" x14ac:dyDescent="0.2">
      <c r="A37" s="45" t="s">
        <v>415</v>
      </c>
      <c r="B37" s="46"/>
      <c r="C37" s="45"/>
      <c r="D37" s="46"/>
      <c r="E37" s="45"/>
      <c r="F37" s="46"/>
      <c r="G37" s="45"/>
      <c r="H37" s="47">
        <v>200</v>
      </c>
      <c r="I37" s="47">
        <v>200</v>
      </c>
      <c r="J37" s="48">
        <v>180</v>
      </c>
      <c r="K37" s="44" t="str">
        <f t="shared" si="0"/>
        <v/>
      </c>
    </row>
    <row r="38" spans="1:84" x14ac:dyDescent="0.2">
      <c r="A38" s="12" t="s">
        <v>421</v>
      </c>
      <c r="B38" s="13"/>
      <c r="C38" s="12"/>
      <c r="D38" s="13"/>
      <c r="E38" s="12"/>
      <c r="F38" s="13"/>
      <c r="G38" s="12"/>
      <c r="H38" s="14">
        <v>200</v>
      </c>
      <c r="I38" s="14">
        <v>200</v>
      </c>
      <c r="J38" s="15">
        <v>180</v>
      </c>
      <c r="K38" t="str">
        <f t="shared" si="0"/>
        <v/>
      </c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</row>
    <row r="39" spans="1:84" s="17" customFormat="1" ht="15.6" customHeight="1" x14ac:dyDescent="0.2">
      <c r="A39" s="66" t="s">
        <v>429</v>
      </c>
      <c r="B39" s="66"/>
      <c r="C39" s="66"/>
      <c r="D39" s="66"/>
      <c r="E39" s="66"/>
      <c r="F39" s="66"/>
      <c r="G39" s="66"/>
      <c r="H39" s="66"/>
      <c r="I39" s="66"/>
      <c r="J39" s="67"/>
      <c r="K39" t="str">
        <f t="shared" si="0"/>
        <v/>
      </c>
    </row>
    <row r="40" spans="1:84" ht="15.6" customHeight="1" x14ac:dyDescent="0.2">
      <c r="A40" s="8"/>
      <c r="B40" s="9"/>
      <c r="C40" s="8">
        <v>1353</v>
      </c>
      <c r="D40" s="9" t="s">
        <v>220</v>
      </c>
      <c r="E40" s="8"/>
      <c r="F40" s="9" t="s">
        <v>221</v>
      </c>
      <c r="G40" s="8"/>
      <c r="H40" s="10">
        <v>180</v>
      </c>
      <c r="I40" s="10">
        <v>203.8</v>
      </c>
      <c r="J40" s="11">
        <v>120</v>
      </c>
      <c r="K40" t="str">
        <f t="shared" si="0"/>
        <v>1</v>
      </c>
    </row>
    <row r="41" spans="1:84" x14ac:dyDescent="0.2">
      <c r="A41" s="8"/>
      <c r="B41" s="9"/>
      <c r="C41" s="8">
        <v>1361</v>
      </c>
      <c r="D41" s="9" t="s">
        <v>11</v>
      </c>
      <c r="E41" s="8"/>
      <c r="F41" s="9" t="s">
        <v>222</v>
      </c>
      <c r="G41" s="8"/>
      <c r="H41" s="10">
        <v>1400</v>
      </c>
      <c r="I41" s="10">
        <v>1400</v>
      </c>
      <c r="J41" s="11">
        <v>1200</v>
      </c>
      <c r="K41" t="str">
        <f t="shared" si="0"/>
        <v>1</v>
      </c>
    </row>
    <row r="42" spans="1:84" x14ac:dyDescent="0.2">
      <c r="A42" s="8">
        <v>2219</v>
      </c>
      <c r="B42" s="9" t="s">
        <v>144</v>
      </c>
      <c r="C42" s="8">
        <v>2111</v>
      </c>
      <c r="D42" s="9" t="s">
        <v>33</v>
      </c>
      <c r="E42" s="8"/>
      <c r="F42" s="9" t="s">
        <v>223</v>
      </c>
      <c r="G42" s="8"/>
      <c r="H42" s="10">
        <v>10</v>
      </c>
      <c r="I42" s="10">
        <v>22</v>
      </c>
      <c r="J42" s="11">
        <v>10</v>
      </c>
      <c r="K42" t="str">
        <f t="shared" si="0"/>
        <v>2</v>
      </c>
    </row>
    <row r="43" spans="1:84" x14ac:dyDescent="0.2">
      <c r="A43" s="8">
        <v>2223</v>
      </c>
      <c r="B43" s="9" t="s">
        <v>224</v>
      </c>
      <c r="C43" s="8">
        <v>2212</v>
      </c>
      <c r="D43" s="9" t="s">
        <v>28</v>
      </c>
      <c r="E43" s="8"/>
      <c r="F43" s="31" t="s">
        <v>227</v>
      </c>
      <c r="G43" s="8"/>
      <c r="H43" s="10">
        <v>0</v>
      </c>
      <c r="I43" s="10">
        <v>57.7</v>
      </c>
      <c r="J43" s="11"/>
      <c r="K43" t="str">
        <f t="shared" si="0"/>
        <v>2</v>
      </c>
    </row>
    <row r="44" spans="1:84" x14ac:dyDescent="0.2">
      <c r="A44" s="8">
        <v>2223</v>
      </c>
      <c r="B44" s="9" t="s">
        <v>224</v>
      </c>
      <c r="C44" s="8">
        <v>2212</v>
      </c>
      <c r="D44" s="9" t="s">
        <v>28</v>
      </c>
      <c r="E44" s="8">
        <v>3156</v>
      </c>
      <c r="F44" s="9" t="s">
        <v>225</v>
      </c>
      <c r="G44" s="8"/>
      <c r="H44" s="10">
        <v>0</v>
      </c>
      <c r="I44" s="10">
        <v>1182.5999999999999</v>
      </c>
      <c r="J44" s="11">
        <v>100</v>
      </c>
      <c r="K44" t="str">
        <f t="shared" si="0"/>
        <v>2</v>
      </c>
    </row>
    <row r="45" spans="1:84" x14ac:dyDescent="0.2">
      <c r="A45" s="8">
        <v>2299</v>
      </c>
      <c r="B45" s="9" t="s">
        <v>226</v>
      </c>
      <c r="C45" s="8">
        <v>2212</v>
      </c>
      <c r="D45" s="9" t="s">
        <v>28</v>
      </c>
      <c r="E45" s="8"/>
      <c r="F45" s="9" t="s">
        <v>227</v>
      </c>
      <c r="G45" s="8"/>
      <c r="H45" s="10">
        <v>140</v>
      </c>
      <c r="I45" s="10">
        <v>291.5</v>
      </c>
      <c r="J45" s="11">
        <v>140</v>
      </c>
      <c r="K45" t="str">
        <f t="shared" si="0"/>
        <v>2</v>
      </c>
    </row>
    <row r="46" spans="1:84" x14ac:dyDescent="0.2">
      <c r="A46" s="8">
        <v>2299</v>
      </c>
      <c r="B46" s="9" t="s">
        <v>226</v>
      </c>
      <c r="C46" s="8">
        <v>2212</v>
      </c>
      <c r="D46" s="9" t="s">
        <v>28</v>
      </c>
      <c r="E46" s="8">
        <v>3157</v>
      </c>
      <c r="F46" s="9" t="s">
        <v>228</v>
      </c>
      <c r="G46" s="8"/>
      <c r="H46" s="10">
        <v>0</v>
      </c>
      <c r="I46" s="10">
        <v>138.5</v>
      </c>
      <c r="J46" s="11">
        <v>100</v>
      </c>
      <c r="K46" t="str">
        <f t="shared" si="0"/>
        <v>2</v>
      </c>
    </row>
    <row r="47" spans="1:84" x14ac:dyDescent="0.2">
      <c r="A47" s="8">
        <v>2299</v>
      </c>
      <c r="B47" s="9" t="s">
        <v>226</v>
      </c>
      <c r="C47" s="8">
        <v>2212</v>
      </c>
      <c r="D47" s="9" t="s">
        <v>28</v>
      </c>
      <c r="E47" s="8">
        <v>31526</v>
      </c>
      <c r="F47" s="9" t="s">
        <v>229</v>
      </c>
      <c r="G47" s="8"/>
      <c r="H47" s="10">
        <v>5000</v>
      </c>
      <c r="I47" s="10">
        <v>7201</v>
      </c>
      <c r="J47" s="11">
        <v>5000</v>
      </c>
      <c r="K47" t="str">
        <f t="shared" si="0"/>
        <v>2</v>
      </c>
    </row>
    <row r="48" spans="1:84" x14ac:dyDescent="0.2">
      <c r="A48" s="45" t="s">
        <v>419</v>
      </c>
      <c r="B48" s="46"/>
      <c r="C48" s="45"/>
      <c r="D48" s="46"/>
      <c r="E48" s="45"/>
      <c r="F48" s="46"/>
      <c r="G48" s="45"/>
      <c r="H48" s="47">
        <v>6730</v>
      </c>
      <c r="I48" s="47">
        <v>10497.1</v>
      </c>
      <c r="J48" s="48">
        <v>6670</v>
      </c>
      <c r="K48" t="str">
        <f t="shared" si="0"/>
        <v/>
      </c>
      <c r="L48" s="32"/>
    </row>
    <row r="49" spans="1:12" x14ac:dyDescent="0.2">
      <c r="A49" s="8">
        <v>2223</v>
      </c>
      <c r="B49" s="9" t="s">
        <v>224</v>
      </c>
      <c r="C49" s="8">
        <v>5169</v>
      </c>
      <c r="D49" s="9" t="s">
        <v>13</v>
      </c>
      <c r="E49" s="8"/>
      <c r="F49" s="9" t="s">
        <v>230</v>
      </c>
      <c r="G49" s="8"/>
      <c r="H49" s="10">
        <v>50</v>
      </c>
      <c r="I49" s="10">
        <v>50</v>
      </c>
      <c r="J49" s="11">
        <v>50</v>
      </c>
      <c r="K49" t="str">
        <f t="shared" si="0"/>
        <v>5</v>
      </c>
    </row>
    <row r="50" spans="1:12" x14ac:dyDescent="0.2">
      <c r="A50" s="45" t="s">
        <v>420</v>
      </c>
      <c r="B50" s="46"/>
      <c r="C50" s="45"/>
      <c r="D50" s="46"/>
      <c r="E50" s="45"/>
      <c r="F50" s="46"/>
      <c r="G50" s="45"/>
      <c r="H50" s="47">
        <v>50</v>
      </c>
      <c r="I50" s="47">
        <v>50</v>
      </c>
      <c r="J50" s="48">
        <v>50</v>
      </c>
      <c r="K50" t="str">
        <f t="shared" si="0"/>
        <v/>
      </c>
    </row>
    <row r="51" spans="1:12" x14ac:dyDescent="0.2">
      <c r="A51" s="12" t="s">
        <v>422</v>
      </c>
      <c r="B51" s="13"/>
      <c r="C51" s="12"/>
      <c r="D51" s="13"/>
      <c r="E51" s="12"/>
      <c r="F51" s="13"/>
      <c r="G51" s="12"/>
      <c r="H51" s="14">
        <v>6730</v>
      </c>
      <c r="I51" s="14">
        <v>10497.1</v>
      </c>
      <c r="J51" s="15">
        <v>6670</v>
      </c>
      <c r="K51" t="str">
        <f t="shared" si="0"/>
        <v/>
      </c>
    </row>
    <row r="52" spans="1:12" x14ac:dyDescent="0.2">
      <c r="A52" s="12" t="s">
        <v>423</v>
      </c>
      <c r="B52" s="13"/>
      <c r="C52" s="12"/>
      <c r="D52" s="13"/>
      <c r="E52" s="12"/>
      <c r="F52" s="13"/>
      <c r="G52" s="12"/>
      <c r="H52" s="14">
        <v>50</v>
      </c>
      <c r="I52" s="14">
        <v>50</v>
      </c>
      <c r="J52" s="15">
        <v>50</v>
      </c>
      <c r="K52" t="str">
        <f t="shared" si="0"/>
        <v/>
      </c>
    </row>
    <row r="53" spans="1:12" x14ac:dyDescent="0.2">
      <c r="A53" s="12" t="s">
        <v>424</v>
      </c>
      <c r="B53" s="13"/>
      <c r="C53" s="12"/>
      <c r="D53" s="13"/>
      <c r="E53" s="12"/>
      <c r="F53" s="13"/>
      <c r="G53" s="12"/>
      <c r="H53" s="14">
        <v>6680</v>
      </c>
      <c r="I53" s="14">
        <v>10447.1</v>
      </c>
      <c r="J53" s="15">
        <v>6620</v>
      </c>
      <c r="K53" t="str">
        <f t="shared" si="0"/>
        <v/>
      </c>
      <c r="L53" s="32"/>
    </row>
    <row r="54" spans="1:12" x14ac:dyDescent="0.2">
      <c r="K54" t="str">
        <f t="shared" si="0"/>
        <v/>
      </c>
    </row>
    <row r="55" spans="1:12" x14ac:dyDescent="0.2">
      <c r="A55" s="4" t="s">
        <v>425</v>
      </c>
      <c r="B55" s="5"/>
      <c r="C55" s="4"/>
      <c r="D55" s="5"/>
      <c r="E55" s="4"/>
      <c r="F55" s="5"/>
      <c r="G55" s="4"/>
      <c r="H55" s="6">
        <v>7720</v>
      </c>
      <c r="I55" s="6">
        <v>11949.4</v>
      </c>
      <c r="J55" s="7">
        <v>7675</v>
      </c>
      <c r="K55" t="str">
        <f t="shared" si="0"/>
        <v/>
      </c>
    </row>
    <row r="56" spans="1:12" x14ac:dyDescent="0.2">
      <c r="A56" s="4" t="s">
        <v>426</v>
      </c>
      <c r="B56" s="5"/>
      <c r="C56" s="4"/>
      <c r="D56" s="5"/>
      <c r="E56" s="4"/>
      <c r="F56" s="5"/>
      <c r="G56" s="4"/>
      <c r="H56" s="6">
        <v>250</v>
      </c>
      <c r="I56" s="6">
        <v>587.79999999999995</v>
      </c>
      <c r="J56" s="7">
        <v>250</v>
      </c>
      <c r="K56" t="str">
        <f t="shared" si="0"/>
        <v/>
      </c>
    </row>
    <row r="57" spans="1:12" x14ac:dyDescent="0.2">
      <c r="A57" s="4" t="s">
        <v>427</v>
      </c>
      <c r="B57" s="5"/>
      <c r="C57" s="4"/>
      <c r="D57" s="5"/>
      <c r="E57" s="4"/>
      <c r="F57" s="5"/>
      <c r="G57" s="4"/>
      <c r="H57" s="6">
        <v>7470</v>
      </c>
      <c r="I57" s="6">
        <v>11361.6</v>
      </c>
      <c r="J57" s="7">
        <v>7425</v>
      </c>
      <c r="K57" t="str">
        <f t="shared" si="0"/>
        <v/>
      </c>
      <c r="L57" s="32"/>
    </row>
    <row r="58" spans="1:12" x14ac:dyDescent="0.2">
      <c r="K58" t="str">
        <f t="shared" si="0"/>
        <v/>
      </c>
    </row>
    <row r="59" spans="1:12" x14ac:dyDescent="0.2">
      <c r="K59" t="str">
        <f t="shared" si="0"/>
        <v/>
      </c>
    </row>
  </sheetData>
  <mergeCells count="4">
    <mergeCell ref="A2:J2"/>
    <mergeCell ref="A3:J3"/>
    <mergeCell ref="A34:J34"/>
    <mergeCell ref="A39:J39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zoomScaleNormal="100" workbookViewId="0">
      <selection activeCell="F6" sqref="F6"/>
    </sheetView>
  </sheetViews>
  <sheetFormatPr defaultRowHeight="14.25" x14ac:dyDescent="0.2"/>
  <cols>
    <col min="1" max="1" width="5.875" style="1" customWidth="1"/>
    <col min="2" max="2" width="29.375" style="2" customWidth="1"/>
    <col min="3" max="3" width="5.875" style="1" customWidth="1"/>
    <col min="4" max="4" width="30.75" style="2" customWidth="1"/>
    <col min="5" max="5" width="8.25" style="1" customWidth="1"/>
    <col min="6" max="6" width="33.5" style="2" customWidth="1"/>
    <col min="7" max="7" width="5.875" style="1" customWidth="1"/>
    <col min="8" max="10" width="14.5" style="3" customWidth="1"/>
    <col min="11" max="11" width="0" hidden="1" customWidth="1"/>
  </cols>
  <sheetData>
    <row r="1" spans="1:11" ht="45" customHeight="1" x14ac:dyDescent="0.2">
      <c r="A1" s="2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29" t="s">
        <v>346</v>
      </c>
    </row>
    <row r="2" spans="1:11" s="17" customFormat="1" ht="15.6" customHeight="1" x14ac:dyDescent="0.2">
      <c r="A2" s="64" t="s">
        <v>675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5.6" customHeight="1" x14ac:dyDescent="0.2">
      <c r="A3" s="65" t="s">
        <v>251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2">
      <c r="A4" s="8"/>
      <c r="B4" s="9"/>
      <c r="C4" s="8">
        <v>4122</v>
      </c>
      <c r="D4" s="9" t="s">
        <v>46</v>
      </c>
      <c r="E4" s="8">
        <v>33191</v>
      </c>
      <c r="F4" s="37" t="s">
        <v>645</v>
      </c>
      <c r="G4" s="8">
        <v>214</v>
      </c>
      <c r="H4" s="10">
        <v>0</v>
      </c>
      <c r="I4" s="10">
        <v>760</v>
      </c>
      <c r="J4" s="11"/>
      <c r="K4" t="str">
        <f>LEFT(C4,1)</f>
        <v>4</v>
      </c>
    </row>
    <row r="5" spans="1:11" x14ac:dyDescent="0.2">
      <c r="A5" s="8"/>
      <c r="B5" s="9"/>
      <c r="C5" s="8">
        <v>4122</v>
      </c>
      <c r="D5" s="9" t="s">
        <v>46</v>
      </c>
      <c r="E5" s="8">
        <v>33193</v>
      </c>
      <c r="F5" s="31" t="s">
        <v>644</v>
      </c>
      <c r="G5" s="8">
        <v>214</v>
      </c>
      <c r="H5" s="10">
        <v>0</v>
      </c>
      <c r="I5" s="10">
        <v>150</v>
      </c>
      <c r="J5" s="11"/>
      <c r="K5" t="str">
        <f t="shared" ref="K5:K68" si="0">LEFT(C5,1)</f>
        <v>4</v>
      </c>
    </row>
    <row r="6" spans="1:11" x14ac:dyDescent="0.2">
      <c r="A6" s="8">
        <v>3399</v>
      </c>
      <c r="B6" s="9" t="s">
        <v>106</v>
      </c>
      <c r="C6" s="8">
        <v>2111</v>
      </c>
      <c r="D6" s="9" t="s">
        <v>33</v>
      </c>
      <c r="E6" s="8">
        <v>2016</v>
      </c>
      <c r="F6" s="9" t="s">
        <v>231</v>
      </c>
      <c r="G6" s="8"/>
      <c r="H6" s="10">
        <v>57</v>
      </c>
      <c r="I6" s="10">
        <v>64.900000000000006</v>
      </c>
      <c r="J6" s="11">
        <v>60</v>
      </c>
      <c r="K6" t="str">
        <f t="shared" si="0"/>
        <v>2</v>
      </c>
    </row>
    <row r="7" spans="1:11" x14ac:dyDescent="0.2">
      <c r="A7" s="8">
        <v>3399</v>
      </c>
      <c r="B7" s="9" t="s">
        <v>106</v>
      </c>
      <c r="C7" s="8">
        <v>2111</v>
      </c>
      <c r="D7" s="9" t="s">
        <v>33</v>
      </c>
      <c r="E7" s="8">
        <v>33991</v>
      </c>
      <c r="F7" s="35" t="s">
        <v>646</v>
      </c>
      <c r="G7" s="8"/>
      <c r="H7" s="10">
        <v>0</v>
      </c>
      <c r="I7" s="10">
        <v>20</v>
      </c>
      <c r="J7" s="11"/>
      <c r="K7" t="str">
        <f t="shared" si="0"/>
        <v>2</v>
      </c>
    </row>
    <row r="8" spans="1:11" x14ac:dyDescent="0.2">
      <c r="A8" s="8">
        <v>3399</v>
      </c>
      <c r="B8" s="9" t="s">
        <v>106</v>
      </c>
      <c r="C8" s="8">
        <v>2321</v>
      </c>
      <c r="D8" s="9" t="s">
        <v>94</v>
      </c>
      <c r="E8" s="8">
        <v>2016</v>
      </c>
      <c r="F8" s="9" t="s">
        <v>232</v>
      </c>
      <c r="G8" s="8"/>
      <c r="H8" s="10">
        <v>38</v>
      </c>
      <c r="I8" s="10">
        <v>38</v>
      </c>
      <c r="J8" s="11">
        <v>10</v>
      </c>
      <c r="K8" t="str">
        <f t="shared" si="0"/>
        <v>2</v>
      </c>
    </row>
    <row r="9" spans="1:11" x14ac:dyDescent="0.2">
      <c r="A9" s="8">
        <v>3399</v>
      </c>
      <c r="B9" s="9" t="s">
        <v>106</v>
      </c>
      <c r="C9" s="8">
        <v>2321</v>
      </c>
      <c r="D9" s="9" t="s">
        <v>94</v>
      </c>
      <c r="E9" s="8">
        <v>33991</v>
      </c>
      <c r="F9" s="35" t="s">
        <v>646</v>
      </c>
      <c r="G9" s="8"/>
      <c r="H9" s="10">
        <v>0</v>
      </c>
      <c r="I9" s="10">
        <v>26</v>
      </c>
      <c r="J9" s="11"/>
      <c r="K9" t="str">
        <f t="shared" si="0"/>
        <v>2</v>
      </c>
    </row>
    <row r="10" spans="1:11" x14ac:dyDescent="0.2">
      <c r="A10" s="8">
        <v>6171</v>
      </c>
      <c r="B10" s="9" t="s">
        <v>29</v>
      </c>
      <c r="C10" s="8">
        <v>2111</v>
      </c>
      <c r="D10" s="9" t="s">
        <v>33</v>
      </c>
      <c r="E10" s="8">
        <v>61711</v>
      </c>
      <c r="F10" s="38" t="s">
        <v>647</v>
      </c>
      <c r="G10" s="8"/>
      <c r="H10" s="10">
        <v>0</v>
      </c>
      <c r="I10" s="10">
        <v>3.7</v>
      </c>
      <c r="J10" s="11"/>
      <c r="K10" t="str">
        <f t="shared" si="0"/>
        <v>2</v>
      </c>
    </row>
    <row r="11" spans="1:11" x14ac:dyDescent="0.2">
      <c r="A11" s="8">
        <v>6223</v>
      </c>
      <c r="B11" s="9" t="s">
        <v>233</v>
      </c>
      <c r="C11" s="8">
        <v>2321</v>
      </c>
      <c r="D11" s="9" t="s">
        <v>94</v>
      </c>
      <c r="E11" s="8"/>
      <c r="F11" s="31" t="s">
        <v>648</v>
      </c>
      <c r="G11" s="8"/>
      <c r="H11" s="10">
        <v>0</v>
      </c>
      <c r="I11" s="10">
        <v>5.5</v>
      </c>
      <c r="J11" s="11"/>
      <c r="K11" t="str">
        <f t="shared" si="0"/>
        <v>2</v>
      </c>
    </row>
    <row r="12" spans="1:11" x14ac:dyDescent="0.2">
      <c r="A12" s="45" t="s">
        <v>430</v>
      </c>
      <c r="B12" s="46"/>
      <c r="C12" s="45"/>
      <c r="D12" s="46"/>
      <c r="E12" s="45"/>
      <c r="F12" s="46"/>
      <c r="G12" s="45"/>
      <c r="H12" s="47">
        <v>95</v>
      </c>
      <c r="I12" s="47">
        <v>1068.0999999999999</v>
      </c>
      <c r="J12" s="48">
        <v>70</v>
      </c>
      <c r="K12" t="str">
        <f t="shared" si="0"/>
        <v/>
      </c>
    </row>
    <row r="13" spans="1:11" x14ac:dyDescent="0.2">
      <c r="A13" s="8">
        <v>3111</v>
      </c>
      <c r="B13" s="9" t="s">
        <v>53</v>
      </c>
      <c r="C13" s="8">
        <v>5229</v>
      </c>
      <c r="D13" s="21" t="s">
        <v>463</v>
      </c>
      <c r="E13" s="8">
        <v>1408</v>
      </c>
      <c r="F13" s="33" t="s">
        <v>243</v>
      </c>
      <c r="G13" s="8"/>
      <c r="H13" s="10">
        <v>400</v>
      </c>
      <c r="I13" s="10">
        <v>0</v>
      </c>
      <c r="J13" s="11"/>
      <c r="K13" t="str">
        <f t="shared" si="0"/>
        <v>5</v>
      </c>
    </row>
    <row r="14" spans="1:11" x14ac:dyDescent="0.2">
      <c r="A14" s="8">
        <v>3319</v>
      </c>
      <c r="B14" s="9" t="s">
        <v>234</v>
      </c>
      <c r="C14" s="8">
        <v>5021</v>
      </c>
      <c r="D14" s="9" t="s">
        <v>16</v>
      </c>
      <c r="E14" s="8"/>
      <c r="F14" s="9" t="s">
        <v>235</v>
      </c>
      <c r="G14" s="8"/>
      <c r="H14" s="10">
        <v>25</v>
      </c>
      <c r="I14" s="10">
        <v>25</v>
      </c>
      <c r="J14" s="11">
        <v>25</v>
      </c>
      <c r="K14" t="str">
        <f t="shared" si="0"/>
        <v>5</v>
      </c>
    </row>
    <row r="15" spans="1:11" x14ac:dyDescent="0.2">
      <c r="A15" s="8">
        <v>3319</v>
      </c>
      <c r="B15" s="9" t="s">
        <v>234</v>
      </c>
      <c r="C15" s="8">
        <v>5169</v>
      </c>
      <c r="D15" s="9" t="s">
        <v>13</v>
      </c>
      <c r="E15" s="8">
        <v>33191</v>
      </c>
      <c r="F15" s="37" t="s">
        <v>652</v>
      </c>
      <c r="G15" s="8">
        <v>214</v>
      </c>
      <c r="H15" s="10">
        <v>0</v>
      </c>
      <c r="I15" s="10">
        <v>760</v>
      </c>
      <c r="J15" s="11"/>
      <c r="K15" t="str">
        <f t="shared" si="0"/>
        <v>5</v>
      </c>
    </row>
    <row r="16" spans="1:11" x14ac:dyDescent="0.2">
      <c r="A16" s="8">
        <v>3319</v>
      </c>
      <c r="B16" s="9" t="s">
        <v>234</v>
      </c>
      <c r="C16" s="8">
        <v>5169</v>
      </c>
      <c r="D16" s="9" t="s">
        <v>13</v>
      </c>
      <c r="E16" s="8">
        <v>33193</v>
      </c>
      <c r="F16" s="31" t="s">
        <v>649</v>
      </c>
      <c r="G16" s="8">
        <v>214</v>
      </c>
      <c r="H16" s="10">
        <v>0</v>
      </c>
      <c r="I16" s="10">
        <v>150</v>
      </c>
      <c r="J16" s="11"/>
      <c r="K16" t="str">
        <f t="shared" si="0"/>
        <v>5</v>
      </c>
    </row>
    <row r="17" spans="1:11" x14ac:dyDescent="0.2">
      <c r="A17" s="8">
        <v>3319</v>
      </c>
      <c r="B17" s="9" t="s">
        <v>234</v>
      </c>
      <c r="C17" s="8">
        <v>5169</v>
      </c>
      <c r="D17" s="9" t="s">
        <v>13</v>
      </c>
      <c r="E17" s="8">
        <v>33194</v>
      </c>
      <c r="F17" s="31" t="s">
        <v>650</v>
      </c>
      <c r="G17" s="8"/>
      <c r="H17" s="10">
        <v>700</v>
      </c>
      <c r="I17" s="10">
        <v>700</v>
      </c>
      <c r="J17" s="11"/>
      <c r="K17" t="str">
        <f t="shared" si="0"/>
        <v>5</v>
      </c>
    </row>
    <row r="18" spans="1:11" x14ac:dyDescent="0.2">
      <c r="A18" s="8">
        <v>3349</v>
      </c>
      <c r="B18" s="9" t="s">
        <v>236</v>
      </c>
      <c r="C18" s="8">
        <v>5139</v>
      </c>
      <c r="D18" s="9" t="s">
        <v>18</v>
      </c>
      <c r="E18" s="8"/>
      <c r="F18" s="9" t="s">
        <v>237</v>
      </c>
      <c r="G18" s="8"/>
      <c r="H18" s="10">
        <v>400</v>
      </c>
      <c r="I18" s="10">
        <v>400</v>
      </c>
      <c r="J18" s="11">
        <v>400</v>
      </c>
      <c r="K18" t="str">
        <f t="shared" si="0"/>
        <v>5</v>
      </c>
    </row>
    <row r="19" spans="1:11" x14ac:dyDescent="0.2">
      <c r="A19" s="8">
        <v>3399</v>
      </c>
      <c r="B19" s="9" t="s">
        <v>106</v>
      </c>
      <c r="C19" s="8">
        <v>5021</v>
      </c>
      <c r="D19" s="9" t="s">
        <v>16</v>
      </c>
      <c r="E19" s="8">
        <v>2016</v>
      </c>
      <c r="F19" s="31" t="s">
        <v>232</v>
      </c>
      <c r="G19" s="8"/>
      <c r="H19" s="10">
        <v>0</v>
      </c>
      <c r="I19" s="10">
        <v>3</v>
      </c>
      <c r="J19" s="11"/>
      <c r="K19" t="str">
        <f t="shared" si="0"/>
        <v>5</v>
      </c>
    </row>
    <row r="20" spans="1:11" x14ac:dyDescent="0.2">
      <c r="A20" s="8">
        <v>3399</v>
      </c>
      <c r="B20" s="9" t="s">
        <v>106</v>
      </c>
      <c r="C20" s="8">
        <v>5021</v>
      </c>
      <c r="D20" s="9" t="s">
        <v>16</v>
      </c>
      <c r="E20" s="8">
        <v>33992</v>
      </c>
      <c r="F20" s="31" t="s">
        <v>651</v>
      </c>
      <c r="G20" s="8"/>
      <c r="H20" s="10">
        <v>0</v>
      </c>
      <c r="I20" s="10">
        <v>4</v>
      </c>
      <c r="J20" s="11"/>
      <c r="K20" t="str">
        <f t="shared" si="0"/>
        <v>5</v>
      </c>
    </row>
    <row r="21" spans="1:11" x14ac:dyDescent="0.2">
      <c r="A21" s="8">
        <v>3399</v>
      </c>
      <c r="B21" s="9" t="s">
        <v>106</v>
      </c>
      <c r="C21" s="8">
        <v>5137</v>
      </c>
      <c r="D21" s="9" t="s">
        <v>17</v>
      </c>
      <c r="E21" s="8">
        <v>33991</v>
      </c>
      <c r="F21" s="35" t="s">
        <v>653</v>
      </c>
      <c r="G21" s="8"/>
      <c r="H21" s="10">
        <v>0</v>
      </c>
      <c r="I21" s="10">
        <v>20.5</v>
      </c>
      <c r="J21" s="11"/>
      <c r="K21" t="str">
        <f t="shared" si="0"/>
        <v>5</v>
      </c>
    </row>
    <row r="22" spans="1:11" x14ac:dyDescent="0.2">
      <c r="A22" s="8">
        <v>3399</v>
      </c>
      <c r="B22" s="9" t="s">
        <v>106</v>
      </c>
      <c r="C22" s="8">
        <v>5139</v>
      </c>
      <c r="D22" s="9" t="s">
        <v>18</v>
      </c>
      <c r="E22" s="8">
        <v>2016</v>
      </c>
      <c r="F22" s="31" t="s">
        <v>232</v>
      </c>
      <c r="G22" s="8"/>
      <c r="H22" s="10">
        <v>5</v>
      </c>
      <c r="I22" s="10">
        <v>5.9</v>
      </c>
      <c r="J22" s="11"/>
      <c r="K22" t="str">
        <f t="shared" si="0"/>
        <v>5</v>
      </c>
    </row>
    <row r="23" spans="1:11" x14ac:dyDescent="0.2">
      <c r="A23" s="8">
        <v>3399</v>
      </c>
      <c r="B23" s="9" t="s">
        <v>106</v>
      </c>
      <c r="C23" s="8">
        <v>5169</v>
      </c>
      <c r="D23" s="9" t="s">
        <v>13</v>
      </c>
      <c r="E23" s="8"/>
      <c r="F23" s="31" t="s">
        <v>654</v>
      </c>
      <c r="G23" s="8"/>
      <c r="H23" s="10">
        <v>0</v>
      </c>
      <c r="I23" s="10">
        <v>200</v>
      </c>
      <c r="J23" s="11"/>
      <c r="K23" t="str">
        <f t="shared" si="0"/>
        <v>5</v>
      </c>
    </row>
    <row r="24" spans="1:11" x14ac:dyDescent="0.2">
      <c r="A24" s="8">
        <v>3399</v>
      </c>
      <c r="B24" s="9" t="s">
        <v>106</v>
      </c>
      <c r="C24" s="8">
        <v>5169</v>
      </c>
      <c r="D24" s="9" t="s">
        <v>13</v>
      </c>
      <c r="E24" s="8">
        <v>2016</v>
      </c>
      <c r="F24" s="9" t="s">
        <v>232</v>
      </c>
      <c r="G24" s="8"/>
      <c r="H24" s="10">
        <v>65</v>
      </c>
      <c r="I24" s="10">
        <v>57.3</v>
      </c>
      <c r="J24" s="11">
        <v>80</v>
      </c>
      <c r="K24" t="str">
        <f t="shared" si="0"/>
        <v>5</v>
      </c>
    </row>
    <row r="25" spans="1:11" x14ac:dyDescent="0.2">
      <c r="A25" s="8">
        <v>3399</v>
      </c>
      <c r="B25" s="9" t="s">
        <v>106</v>
      </c>
      <c r="C25" s="8">
        <v>5169</v>
      </c>
      <c r="D25" s="9" t="s">
        <v>13</v>
      </c>
      <c r="E25" s="8">
        <v>33991</v>
      </c>
      <c r="F25" s="35" t="s">
        <v>653</v>
      </c>
      <c r="G25" s="8"/>
      <c r="H25" s="10">
        <v>0</v>
      </c>
      <c r="I25" s="10">
        <v>25.5</v>
      </c>
      <c r="J25" s="11"/>
      <c r="K25" t="str">
        <f t="shared" si="0"/>
        <v>5</v>
      </c>
    </row>
    <row r="26" spans="1:11" x14ac:dyDescent="0.2">
      <c r="A26" s="8">
        <v>3399</v>
      </c>
      <c r="B26" s="9" t="s">
        <v>106</v>
      </c>
      <c r="C26" s="8">
        <v>5169</v>
      </c>
      <c r="D26" s="9" t="s">
        <v>13</v>
      </c>
      <c r="E26" s="8">
        <v>33992</v>
      </c>
      <c r="F26" s="31" t="s">
        <v>651</v>
      </c>
      <c r="G26" s="8"/>
      <c r="H26" s="10">
        <v>100</v>
      </c>
      <c r="I26" s="10">
        <v>69.599999999999994</v>
      </c>
      <c r="J26" s="11"/>
      <c r="K26" t="str">
        <f t="shared" si="0"/>
        <v>5</v>
      </c>
    </row>
    <row r="27" spans="1:11" x14ac:dyDescent="0.2">
      <c r="A27" s="8">
        <v>3399</v>
      </c>
      <c r="B27" s="9" t="s">
        <v>106</v>
      </c>
      <c r="C27" s="8">
        <v>5175</v>
      </c>
      <c r="D27" s="9" t="s">
        <v>199</v>
      </c>
      <c r="E27" s="8">
        <v>2016</v>
      </c>
      <c r="F27" s="31" t="s">
        <v>232</v>
      </c>
      <c r="G27" s="8"/>
      <c r="H27" s="10">
        <v>5</v>
      </c>
      <c r="I27" s="10">
        <v>5.5</v>
      </c>
      <c r="J27" s="11"/>
      <c r="K27" t="str">
        <f t="shared" si="0"/>
        <v>5</v>
      </c>
    </row>
    <row r="28" spans="1:11" x14ac:dyDescent="0.2">
      <c r="A28" s="8">
        <v>3399</v>
      </c>
      <c r="B28" s="9" t="s">
        <v>106</v>
      </c>
      <c r="C28" s="8">
        <v>5175</v>
      </c>
      <c r="D28" s="9" t="s">
        <v>199</v>
      </c>
      <c r="E28" s="8">
        <v>33992</v>
      </c>
      <c r="F28" s="31" t="s">
        <v>651</v>
      </c>
      <c r="G28" s="8"/>
      <c r="H28" s="10">
        <v>0</v>
      </c>
      <c r="I28" s="10">
        <v>25.7</v>
      </c>
      <c r="J28" s="11"/>
      <c r="K28" t="str">
        <f t="shared" si="0"/>
        <v>5</v>
      </c>
    </row>
    <row r="29" spans="1:11" x14ac:dyDescent="0.2">
      <c r="A29" s="8">
        <v>3399</v>
      </c>
      <c r="B29" s="9" t="s">
        <v>106</v>
      </c>
      <c r="C29" s="8">
        <v>5194</v>
      </c>
      <c r="D29" s="9" t="s">
        <v>200</v>
      </c>
      <c r="E29" s="8">
        <v>2016</v>
      </c>
      <c r="F29" s="9" t="s">
        <v>232</v>
      </c>
      <c r="G29" s="8"/>
      <c r="H29" s="10">
        <v>15</v>
      </c>
      <c r="I29" s="10">
        <v>10</v>
      </c>
      <c r="J29" s="11"/>
      <c r="K29" t="str">
        <f t="shared" si="0"/>
        <v>5</v>
      </c>
    </row>
    <row r="30" spans="1:11" x14ac:dyDescent="0.2">
      <c r="A30" s="8">
        <v>3399</v>
      </c>
      <c r="B30" s="9" t="s">
        <v>106</v>
      </c>
      <c r="C30" s="8">
        <v>5362</v>
      </c>
      <c r="D30" s="9" t="s">
        <v>126</v>
      </c>
      <c r="E30" s="8">
        <v>2016</v>
      </c>
      <c r="F30" s="9" t="s">
        <v>232</v>
      </c>
      <c r="G30" s="8"/>
      <c r="H30" s="10">
        <v>2</v>
      </c>
      <c r="I30" s="10">
        <v>0</v>
      </c>
      <c r="J30" s="11"/>
      <c r="K30" t="str">
        <f t="shared" si="0"/>
        <v>5</v>
      </c>
    </row>
    <row r="31" spans="1:11" x14ac:dyDescent="0.2">
      <c r="A31" s="8">
        <v>3399</v>
      </c>
      <c r="B31" s="9" t="s">
        <v>106</v>
      </c>
      <c r="C31" s="8">
        <v>5492</v>
      </c>
      <c r="D31" s="9" t="s">
        <v>238</v>
      </c>
      <c r="E31" s="8">
        <v>2016</v>
      </c>
      <c r="F31" s="9" t="s">
        <v>232</v>
      </c>
      <c r="G31" s="8"/>
      <c r="H31" s="10">
        <v>0</v>
      </c>
      <c r="I31" s="10">
        <v>11</v>
      </c>
      <c r="J31" s="11"/>
      <c r="K31" t="str">
        <f t="shared" si="0"/>
        <v>5</v>
      </c>
    </row>
    <row r="32" spans="1:11" x14ac:dyDescent="0.2">
      <c r="A32" s="8">
        <v>3412</v>
      </c>
      <c r="B32" s="9" t="s">
        <v>132</v>
      </c>
      <c r="C32" s="8">
        <v>5151</v>
      </c>
      <c r="D32" s="9" t="s">
        <v>19</v>
      </c>
      <c r="E32" s="8"/>
      <c r="F32" s="31" t="s">
        <v>655</v>
      </c>
      <c r="G32" s="8"/>
      <c r="H32" s="10">
        <v>210</v>
      </c>
      <c r="I32" s="10">
        <v>282</v>
      </c>
      <c r="J32" s="11"/>
      <c r="K32" t="str">
        <f t="shared" si="0"/>
        <v>5</v>
      </c>
    </row>
    <row r="33" spans="1:11" x14ac:dyDescent="0.2">
      <c r="A33" s="8">
        <v>3421</v>
      </c>
      <c r="B33" s="9" t="s">
        <v>108</v>
      </c>
      <c r="C33" s="8">
        <v>5229</v>
      </c>
      <c r="D33" s="21" t="s">
        <v>463</v>
      </c>
      <c r="E33" s="8">
        <v>401</v>
      </c>
      <c r="F33" s="9" t="s">
        <v>239</v>
      </c>
      <c r="G33" s="8"/>
      <c r="H33" s="10">
        <v>400</v>
      </c>
      <c r="I33" s="10">
        <v>400</v>
      </c>
      <c r="J33" s="11">
        <v>400</v>
      </c>
      <c r="K33" t="str">
        <f t="shared" si="0"/>
        <v>5</v>
      </c>
    </row>
    <row r="34" spans="1:11" x14ac:dyDescent="0.2">
      <c r="A34" s="8">
        <v>3421</v>
      </c>
      <c r="B34" s="9" t="s">
        <v>108</v>
      </c>
      <c r="C34" s="8">
        <v>5229</v>
      </c>
      <c r="D34" s="21" t="s">
        <v>463</v>
      </c>
      <c r="E34" s="8">
        <v>1408</v>
      </c>
      <c r="F34" s="33" t="s">
        <v>243</v>
      </c>
      <c r="G34" s="8"/>
      <c r="H34" s="10">
        <v>0</v>
      </c>
      <c r="I34" s="10">
        <v>538.70000000000005</v>
      </c>
      <c r="J34" s="11"/>
      <c r="K34" t="str">
        <f t="shared" si="0"/>
        <v>5</v>
      </c>
    </row>
    <row r="35" spans="1:11" x14ac:dyDescent="0.2">
      <c r="A35" s="8">
        <v>3429</v>
      </c>
      <c r="B35" s="9" t="s">
        <v>110</v>
      </c>
      <c r="C35" s="8">
        <v>5229</v>
      </c>
      <c r="D35" s="21" t="s">
        <v>463</v>
      </c>
      <c r="E35" s="8">
        <v>404</v>
      </c>
      <c r="F35" s="9" t="s">
        <v>240</v>
      </c>
      <c r="G35" s="8"/>
      <c r="H35" s="10">
        <v>1000</v>
      </c>
      <c r="I35" s="10">
        <v>861.3</v>
      </c>
      <c r="J35" s="11">
        <v>1000</v>
      </c>
      <c r="K35" t="str">
        <f t="shared" si="0"/>
        <v>5</v>
      </c>
    </row>
    <row r="36" spans="1:11" x14ac:dyDescent="0.2">
      <c r="A36" s="8">
        <v>3524</v>
      </c>
      <c r="B36" s="9" t="s">
        <v>241</v>
      </c>
      <c r="C36" s="8">
        <v>5323</v>
      </c>
      <c r="D36" s="9" t="s">
        <v>242</v>
      </c>
      <c r="E36" s="8"/>
      <c r="F36" s="31" t="s">
        <v>656</v>
      </c>
      <c r="G36" s="8"/>
      <c r="H36" s="10">
        <v>0</v>
      </c>
      <c r="I36" s="10">
        <v>100</v>
      </c>
      <c r="J36" s="11"/>
      <c r="K36" t="str">
        <f t="shared" si="0"/>
        <v>5</v>
      </c>
    </row>
    <row r="37" spans="1:11" x14ac:dyDescent="0.2">
      <c r="A37" s="8">
        <v>3900</v>
      </c>
      <c r="B37" s="9" t="s">
        <v>189</v>
      </c>
      <c r="C37" s="8">
        <v>5229</v>
      </c>
      <c r="D37" s="21" t="s">
        <v>463</v>
      </c>
      <c r="E37" s="8">
        <v>1408</v>
      </c>
      <c r="F37" s="9" t="s">
        <v>243</v>
      </c>
      <c r="G37" s="8"/>
      <c r="H37" s="10"/>
      <c r="I37" s="10"/>
      <c r="J37" s="11">
        <v>400</v>
      </c>
      <c r="K37" t="str">
        <f t="shared" si="0"/>
        <v>5</v>
      </c>
    </row>
    <row r="38" spans="1:11" x14ac:dyDescent="0.2">
      <c r="A38" s="8">
        <v>4351</v>
      </c>
      <c r="B38" s="9" t="s">
        <v>197</v>
      </c>
      <c r="C38" s="8">
        <v>5229</v>
      </c>
      <c r="D38" s="21" t="s">
        <v>463</v>
      </c>
      <c r="E38" s="8"/>
      <c r="F38" s="21" t="s">
        <v>657</v>
      </c>
      <c r="G38" s="8"/>
      <c r="H38" s="10">
        <v>0</v>
      </c>
      <c r="I38" s="10">
        <v>13</v>
      </c>
      <c r="J38" s="11"/>
      <c r="K38" t="str">
        <f t="shared" si="0"/>
        <v>5</v>
      </c>
    </row>
    <row r="39" spans="1:11" x14ac:dyDescent="0.2">
      <c r="A39" s="8">
        <v>6171</v>
      </c>
      <c r="B39" s="9" t="s">
        <v>29</v>
      </c>
      <c r="C39" s="8">
        <v>5021</v>
      </c>
      <c r="D39" s="9" t="s">
        <v>16</v>
      </c>
      <c r="E39" s="8">
        <v>61711</v>
      </c>
      <c r="F39" s="31" t="s">
        <v>245</v>
      </c>
      <c r="G39" s="8"/>
      <c r="H39" s="10">
        <v>3</v>
      </c>
      <c r="I39" s="10">
        <v>3</v>
      </c>
      <c r="J39" s="11"/>
      <c r="K39" t="str">
        <f t="shared" si="0"/>
        <v>5</v>
      </c>
    </row>
    <row r="40" spans="1:11" x14ac:dyDescent="0.2">
      <c r="A40" s="8">
        <v>6171</v>
      </c>
      <c r="B40" s="9" t="s">
        <v>29</v>
      </c>
      <c r="C40" s="8">
        <v>5139</v>
      </c>
      <c r="D40" s="9" t="s">
        <v>18</v>
      </c>
      <c r="E40" s="8">
        <v>61711</v>
      </c>
      <c r="F40" s="31" t="s">
        <v>658</v>
      </c>
      <c r="G40" s="8"/>
      <c r="H40" s="10">
        <v>0</v>
      </c>
      <c r="I40" s="10">
        <v>10.4</v>
      </c>
      <c r="J40" s="11"/>
      <c r="K40" t="str">
        <f t="shared" si="0"/>
        <v>5</v>
      </c>
    </row>
    <row r="41" spans="1:11" x14ac:dyDescent="0.2">
      <c r="A41" s="8">
        <v>6171</v>
      </c>
      <c r="B41" s="9" t="s">
        <v>29</v>
      </c>
      <c r="C41" s="8">
        <v>5139</v>
      </c>
      <c r="D41" s="9" t="s">
        <v>18</v>
      </c>
      <c r="E41" s="8">
        <v>617111</v>
      </c>
      <c r="F41" s="31" t="s">
        <v>659</v>
      </c>
      <c r="G41" s="8"/>
      <c r="H41" s="10">
        <v>250</v>
      </c>
      <c r="I41" s="10">
        <v>250</v>
      </c>
      <c r="J41" s="11"/>
      <c r="K41" t="str">
        <f t="shared" si="0"/>
        <v>5</v>
      </c>
    </row>
    <row r="42" spans="1:11" x14ac:dyDescent="0.2">
      <c r="A42" s="8">
        <v>6171</v>
      </c>
      <c r="B42" s="9" t="s">
        <v>29</v>
      </c>
      <c r="C42" s="8">
        <v>5162</v>
      </c>
      <c r="D42" s="9" t="s">
        <v>23</v>
      </c>
      <c r="E42" s="8"/>
      <c r="F42" s="9" t="s">
        <v>244</v>
      </c>
      <c r="G42" s="8"/>
      <c r="H42" s="10"/>
      <c r="I42" s="10"/>
      <c r="J42" s="11">
        <v>60</v>
      </c>
      <c r="K42" t="str">
        <f t="shared" si="0"/>
        <v>5</v>
      </c>
    </row>
    <row r="43" spans="1:11" x14ac:dyDescent="0.2">
      <c r="A43" s="8">
        <v>6171</v>
      </c>
      <c r="B43" s="9" t="s">
        <v>29</v>
      </c>
      <c r="C43" s="8">
        <v>5169</v>
      </c>
      <c r="D43" s="9" t="s">
        <v>13</v>
      </c>
      <c r="E43" s="8">
        <v>61711</v>
      </c>
      <c r="F43" s="9" t="s">
        <v>245</v>
      </c>
      <c r="G43" s="8"/>
      <c r="H43" s="10">
        <v>200</v>
      </c>
      <c r="I43" s="10">
        <v>189.6</v>
      </c>
      <c r="J43" s="11">
        <v>600</v>
      </c>
      <c r="K43" t="str">
        <f t="shared" si="0"/>
        <v>5</v>
      </c>
    </row>
    <row r="44" spans="1:11" x14ac:dyDescent="0.2">
      <c r="A44" s="8">
        <v>6171</v>
      </c>
      <c r="B44" s="9" t="s">
        <v>29</v>
      </c>
      <c r="C44" s="8">
        <v>5175</v>
      </c>
      <c r="D44" s="9" t="s">
        <v>199</v>
      </c>
      <c r="E44" s="8">
        <v>61711</v>
      </c>
      <c r="F44" s="31" t="s">
        <v>245</v>
      </c>
      <c r="G44" s="8"/>
      <c r="H44" s="10">
        <v>150</v>
      </c>
      <c r="I44" s="10">
        <v>150</v>
      </c>
      <c r="J44" s="11"/>
      <c r="K44" t="str">
        <f t="shared" si="0"/>
        <v>5</v>
      </c>
    </row>
    <row r="45" spans="1:11" x14ac:dyDescent="0.2">
      <c r="A45" s="8">
        <v>6171</v>
      </c>
      <c r="B45" s="9" t="s">
        <v>29</v>
      </c>
      <c r="C45" s="8">
        <v>5194</v>
      </c>
      <c r="D45" s="9" t="s">
        <v>200</v>
      </c>
      <c r="E45" s="8">
        <v>61711</v>
      </c>
      <c r="F45" s="31" t="s">
        <v>245</v>
      </c>
      <c r="G45" s="8"/>
      <c r="H45" s="10">
        <v>70</v>
      </c>
      <c r="I45" s="10">
        <v>70</v>
      </c>
      <c r="J45" s="11"/>
      <c r="K45" t="str">
        <f t="shared" si="0"/>
        <v>5</v>
      </c>
    </row>
    <row r="46" spans="1:11" x14ac:dyDescent="0.2">
      <c r="A46" s="8">
        <v>6171</v>
      </c>
      <c r="B46" s="9" t="s">
        <v>29</v>
      </c>
      <c r="C46" s="8">
        <v>5492</v>
      </c>
      <c r="D46" s="9" t="s">
        <v>238</v>
      </c>
      <c r="E46" s="8">
        <v>61712</v>
      </c>
      <c r="F46" s="9" t="s">
        <v>246</v>
      </c>
      <c r="G46" s="8"/>
      <c r="H46" s="10">
        <v>100</v>
      </c>
      <c r="I46" s="10">
        <v>106</v>
      </c>
      <c r="J46" s="11">
        <v>150</v>
      </c>
      <c r="K46" t="str">
        <f t="shared" si="0"/>
        <v>5</v>
      </c>
    </row>
    <row r="47" spans="1:11" x14ac:dyDescent="0.2">
      <c r="A47" s="8">
        <v>6223</v>
      </c>
      <c r="B47" s="9" t="s">
        <v>233</v>
      </c>
      <c r="C47" s="8">
        <v>5021</v>
      </c>
      <c r="D47" s="9" t="s">
        <v>16</v>
      </c>
      <c r="E47" s="8"/>
      <c r="F47" s="31" t="s">
        <v>660</v>
      </c>
      <c r="G47" s="8"/>
      <c r="H47" s="10">
        <v>0</v>
      </c>
      <c r="I47" s="10">
        <v>20</v>
      </c>
      <c r="J47" s="11"/>
      <c r="K47" t="str">
        <f t="shared" si="0"/>
        <v>5</v>
      </c>
    </row>
    <row r="48" spans="1:11" x14ac:dyDescent="0.2">
      <c r="A48" s="8">
        <v>6223</v>
      </c>
      <c r="B48" s="9" t="s">
        <v>233</v>
      </c>
      <c r="C48" s="8">
        <v>5169</v>
      </c>
      <c r="D48" s="9" t="s">
        <v>13</v>
      </c>
      <c r="E48" s="8"/>
      <c r="F48" s="9" t="s">
        <v>247</v>
      </c>
      <c r="G48" s="8"/>
      <c r="H48" s="10">
        <v>250</v>
      </c>
      <c r="I48" s="10">
        <v>217</v>
      </c>
      <c r="J48" s="11">
        <v>150</v>
      </c>
      <c r="K48" t="str">
        <f t="shared" si="0"/>
        <v>5</v>
      </c>
    </row>
    <row r="49" spans="1:12" x14ac:dyDescent="0.2">
      <c r="A49" s="8">
        <v>6223</v>
      </c>
      <c r="B49" s="9" t="s">
        <v>233</v>
      </c>
      <c r="C49" s="8">
        <v>5175</v>
      </c>
      <c r="D49" s="9" t="s">
        <v>199</v>
      </c>
      <c r="E49" s="8"/>
      <c r="F49" s="31" t="s">
        <v>661</v>
      </c>
      <c r="G49" s="8"/>
      <c r="H49" s="10">
        <v>0</v>
      </c>
      <c r="I49" s="10">
        <v>15.7</v>
      </c>
      <c r="J49" s="11"/>
      <c r="K49" t="str">
        <f t="shared" si="0"/>
        <v>5</v>
      </c>
    </row>
    <row r="50" spans="1:12" x14ac:dyDescent="0.2">
      <c r="A50" s="8">
        <v>6223</v>
      </c>
      <c r="B50" s="9" t="s">
        <v>233</v>
      </c>
      <c r="C50" s="8">
        <v>5194</v>
      </c>
      <c r="D50" s="9" t="s">
        <v>200</v>
      </c>
      <c r="E50" s="8"/>
      <c r="F50" s="31" t="s">
        <v>662</v>
      </c>
      <c r="G50" s="8"/>
      <c r="H50" s="10">
        <v>0</v>
      </c>
      <c r="I50" s="10">
        <v>2.8</v>
      </c>
      <c r="J50" s="11"/>
      <c r="K50" t="str">
        <f t="shared" si="0"/>
        <v>5</v>
      </c>
    </row>
    <row r="51" spans="1:12" x14ac:dyDescent="0.2">
      <c r="A51" s="8">
        <v>6409</v>
      </c>
      <c r="B51" s="9" t="s">
        <v>248</v>
      </c>
      <c r="C51" s="8">
        <v>5901</v>
      </c>
      <c r="D51" s="9" t="s">
        <v>249</v>
      </c>
      <c r="E51" s="8"/>
      <c r="F51" s="9" t="s">
        <v>250</v>
      </c>
      <c r="G51" s="8"/>
      <c r="H51" s="10">
        <v>1084</v>
      </c>
      <c r="I51" s="10">
        <v>1674.2</v>
      </c>
      <c r="J51" s="11">
        <v>104.8</v>
      </c>
      <c r="K51" t="str">
        <f t="shared" si="0"/>
        <v>5</v>
      </c>
    </row>
    <row r="52" spans="1:12" x14ac:dyDescent="0.2">
      <c r="A52" s="45" t="s">
        <v>431</v>
      </c>
      <c r="B52" s="46"/>
      <c r="C52" s="45"/>
      <c r="D52" s="46"/>
      <c r="E52" s="45"/>
      <c r="F52" s="46"/>
      <c r="G52" s="45"/>
      <c r="H52" s="47">
        <v>5434</v>
      </c>
      <c r="I52" s="47">
        <v>7376.7</v>
      </c>
      <c r="J52" s="48">
        <v>3369.8</v>
      </c>
      <c r="K52" t="str">
        <f t="shared" si="0"/>
        <v/>
      </c>
      <c r="L52" s="32"/>
    </row>
    <row r="53" spans="1:12" x14ac:dyDescent="0.2">
      <c r="A53" s="12" t="s">
        <v>432</v>
      </c>
      <c r="B53" s="13"/>
      <c r="C53" s="12"/>
      <c r="D53" s="13"/>
      <c r="E53" s="12"/>
      <c r="F53" s="13"/>
      <c r="G53" s="12"/>
      <c r="H53" s="14">
        <v>95</v>
      </c>
      <c r="I53" s="14">
        <v>1068.0999999999999</v>
      </c>
      <c r="J53" s="15">
        <v>70</v>
      </c>
      <c r="K53" t="str">
        <f t="shared" si="0"/>
        <v/>
      </c>
    </row>
    <row r="54" spans="1:12" x14ac:dyDescent="0.2">
      <c r="A54" s="12" t="s">
        <v>433</v>
      </c>
      <c r="B54" s="13"/>
      <c r="C54" s="12"/>
      <c r="D54" s="13"/>
      <c r="E54" s="12"/>
      <c r="F54" s="13"/>
      <c r="G54" s="12"/>
      <c r="H54" s="14">
        <v>5434</v>
      </c>
      <c r="I54" s="14">
        <v>7376.7</v>
      </c>
      <c r="J54" s="15">
        <v>3369.8</v>
      </c>
      <c r="K54" t="str">
        <f t="shared" si="0"/>
        <v/>
      </c>
    </row>
    <row r="55" spans="1:12" x14ac:dyDescent="0.2">
      <c r="A55" s="12" t="s">
        <v>434</v>
      </c>
      <c r="B55" s="13"/>
      <c r="C55" s="12"/>
      <c r="D55" s="13"/>
      <c r="E55" s="12"/>
      <c r="F55" s="13"/>
      <c r="G55" s="12"/>
      <c r="H55" s="14">
        <v>-5339</v>
      </c>
      <c r="I55" s="14">
        <v>-6308.6</v>
      </c>
      <c r="J55" s="15">
        <v>-3299.8</v>
      </c>
      <c r="K55" t="str">
        <f t="shared" si="0"/>
        <v/>
      </c>
    </row>
    <row r="56" spans="1:12" s="17" customFormat="1" ht="15.6" customHeight="1" x14ac:dyDescent="0.2">
      <c r="A56" s="66" t="s">
        <v>254</v>
      </c>
      <c r="B56" s="66"/>
      <c r="C56" s="66"/>
      <c r="D56" s="66"/>
      <c r="E56" s="66"/>
      <c r="F56" s="66"/>
      <c r="G56" s="66"/>
      <c r="H56" s="66"/>
      <c r="I56" s="66"/>
      <c r="J56" s="67"/>
      <c r="K56" t="str">
        <f t="shared" si="0"/>
        <v/>
      </c>
    </row>
    <row r="57" spans="1:12" x14ac:dyDescent="0.2">
      <c r="A57" s="8"/>
      <c r="B57" s="9"/>
      <c r="C57" s="8">
        <v>4116</v>
      </c>
      <c r="D57" s="9" t="s">
        <v>26</v>
      </c>
      <c r="E57" s="8"/>
      <c r="F57" s="31" t="s">
        <v>663</v>
      </c>
      <c r="G57" s="8">
        <v>33063</v>
      </c>
      <c r="H57" s="10">
        <v>0</v>
      </c>
      <c r="I57" s="10">
        <v>563.9</v>
      </c>
      <c r="J57" s="11"/>
      <c r="K57" t="str">
        <f t="shared" si="0"/>
        <v>4</v>
      </c>
    </row>
    <row r="58" spans="1:12" x14ac:dyDescent="0.2">
      <c r="A58" s="45" t="s">
        <v>435</v>
      </c>
      <c r="B58" s="46"/>
      <c r="C58" s="45"/>
      <c r="D58" s="46"/>
      <c r="E58" s="45"/>
      <c r="F58" s="46"/>
      <c r="G58" s="45"/>
      <c r="H58" s="47">
        <v>0</v>
      </c>
      <c r="I58" s="47">
        <v>563.9</v>
      </c>
      <c r="J58" s="48">
        <v>0</v>
      </c>
      <c r="K58" t="str">
        <f t="shared" si="0"/>
        <v/>
      </c>
    </row>
    <row r="59" spans="1:12" x14ac:dyDescent="0.2">
      <c r="A59" s="8">
        <v>3299</v>
      </c>
      <c r="B59" s="9" t="s">
        <v>252</v>
      </c>
      <c r="C59" s="8">
        <v>5011</v>
      </c>
      <c r="D59" s="9" t="s">
        <v>191</v>
      </c>
      <c r="E59" s="8"/>
      <c r="F59" s="31" t="s">
        <v>664</v>
      </c>
      <c r="G59" s="8">
        <v>33063</v>
      </c>
      <c r="H59" s="10">
        <v>0</v>
      </c>
      <c r="I59" s="10">
        <v>277.39999999999998</v>
      </c>
      <c r="J59" s="11"/>
      <c r="K59" t="str">
        <f t="shared" si="0"/>
        <v>5</v>
      </c>
    </row>
    <row r="60" spans="1:12" x14ac:dyDescent="0.2">
      <c r="A60" s="8">
        <v>3299</v>
      </c>
      <c r="B60" s="9" t="s">
        <v>252</v>
      </c>
      <c r="C60" s="8">
        <v>5011</v>
      </c>
      <c r="D60" s="9" t="s">
        <v>191</v>
      </c>
      <c r="E60" s="8">
        <v>33063</v>
      </c>
      <c r="F60" s="9" t="s">
        <v>253</v>
      </c>
      <c r="G60" s="8"/>
      <c r="H60" s="10">
        <v>48.9</v>
      </c>
      <c r="I60" s="10">
        <v>516.9</v>
      </c>
      <c r="J60" s="11">
        <v>130</v>
      </c>
      <c r="K60" t="str">
        <f t="shared" si="0"/>
        <v>5</v>
      </c>
    </row>
    <row r="61" spans="1:12" x14ac:dyDescent="0.2">
      <c r="A61" s="8">
        <v>3299</v>
      </c>
      <c r="B61" s="9" t="s">
        <v>252</v>
      </c>
      <c r="C61" s="8">
        <v>5011</v>
      </c>
      <c r="D61" s="9" t="s">
        <v>191</v>
      </c>
      <c r="E61" s="8">
        <v>330631</v>
      </c>
      <c r="F61" s="31" t="s">
        <v>664</v>
      </c>
      <c r="G61" s="8">
        <v>33063</v>
      </c>
      <c r="H61" s="10">
        <v>0</v>
      </c>
      <c r="I61" s="10">
        <v>42.6</v>
      </c>
      <c r="J61" s="11"/>
      <c r="K61" t="str">
        <f t="shared" si="0"/>
        <v>5</v>
      </c>
    </row>
    <row r="62" spans="1:12" x14ac:dyDescent="0.2">
      <c r="A62" s="8">
        <v>3299</v>
      </c>
      <c r="B62" s="9" t="s">
        <v>252</v>
      </c>
      <c r="C62" s="8">
        <v>5021</v>
      </c>
      <c r="D62" s="9" t="s">
        <v>16</v>
      </c>
      <c r="E62" s="8"/>
      <c r="F62" s="31" t="s">
        <v>665</v>
      </c>
      <c r="G62" s="8">
        <v>33063</v>
      </c>
      <c r="H62" s="10">
        <v>0</v>
      </c>
      <c r="I62" s="10">
        <v>45.6</v>
      </c>
      <c r="J62" s="11"/>
      <c r="K62" t="str">
        <f t="shared" si="0"/>
        <v>5</v>
      </c>
    </row>
    <row r="63" spans="1:12" x14ac:dyDescent="0.2">
      <c r="A63" s="8">
        <v>3299</v>
      </c>
      <c r="B63" s="9" t="s">
        <v>252</v>
      </c>
      <c r="C63" s="8">
        <v>5021</v>
      </c>
      <c r="D63" s="9" t="s">
        <v>16</v>
      </c>
      <c r="E63" s="8">
        <v>33063</v>
      </c>
      <c r="F63" s="9" t="s">
        <v>253</v>
      </c>
      <c r="G63" s="8"/>
      <c r="H63" s="10">
        <v>0</v>
      </c>
      <c r="I63" s="10">
        <v>3.2</v>
      </c>
      <c r="J63" s="11"/>
      <c r="K63" t="str">
        <f t="shared" si="0"/>
        <v>5</v>
      </c>
    </row>
    <row r="64" spans="1:12" x14ac:dyDescent="0.2">
      <c r="A64" s="8">
        <v>3299</v>
      </c>
      <c r="B64" s="9" t="s">
        <v>252</v>
      </c>
      <c r="C64" s="8">
        <v>5021</v>
      </c>
      <c r="D64" s="9" t="s">
        <v>16</v>
      </c>
      <c r="E64" s="8">
        <v>330631</v>
      </c>
      <c r="F64" s="31" t="s">
        <v>665</v>
      </c>
      <c r="G64" s="8">
        <v>33063</v>
      </c>
      <c r="H64" s="10">
        <v>0</v>
      </c>
      <c r="I64" s="10">
        <v>17.399999999999999</v>
      </c>
      <c r="J64" s="11"/>
      <c r="K64" t="str">
        <f t="shared" si="0"/>
        <v>5</v>
      </c>
    </row>
    <row r="65" spans="1:11" x14ac:dyDescent="0.2">
      <c r="A65" s="8">
        <v>3299</v>
      </c>
      <c r="B65" s="9" t="s">
        <v>252</v>
      </c>
      <c r="C65" s="8">
        <v>5031</v>
      </c>
      <c r="D65" s="9" t="s">
        <v>169</v>
      </c>
      <c r="E65" s="8"/>
      <c r="F65" s="31" t="s">
        <v>666</v>
      </c>
      <c r="G65" s="8">
        <v>33063</v>
      </c>
      <c r="H65" s="10">
        <v>0</v>
      </c>
      <c r="I65" s="10">
        <v>80.8</v>
      </c>
      <c r="J65" s="11"/>
      <c r="K65" t="str">
        <f t="shared" si="0"/>
        <v>5</v>
      </c>
    </row>
    <row r="66" spans="1:11" x14ac:dyDescent="0.2">
      <c r="A66" s="8">
        <v>3299</v>
      </c>
      <c r="B66" s="9" t="s">
        <v>252</v>
      </c>
      <c r="C66" s="8">
        <v>5031</v>
      </c>
      <c r="D66" s="9" t="s">
        <v>169</v>
      </c>
      <c r="E66" s="8">
        <v>33063</v>
      </c>
      <c r="F66" s="9" t="s">
        <v>253</v>
      </c>
      <c r="G66" s="8"/>
      <c r="H66" s="10">
        <v>0</v>
      </c>
      <c r="I66" s="10">
        <v>4.7</v>
      </c>
      <c r="J66" s="11"/>
      <c r="K66" t="str">
        <f t="shared" si="0"/>
        <v>5</v>
      </c>
    </row>
    <row r="67" spans="1:11" x14ac:dyDescent="0.2">
      <c r="A67" s="8">
        <v>3299</v>
      </c>
      <c r="B67" s="9" t="s">
        <v>252</v>
      </c>
      <c r="C67" s="8">
        <v>5031</v>
      </c>
      <c r="D67" s="9" t="s">
        <v>169</v>
      </c>
      <c r="E67" s="8">
        <v>330631</v>
      </c>
      <c r="F67" s="31" t="s">
        <v>666</v>
      </c>
      <c r="G67" s="8">
        <v>33063</v>
      </c>
      <c r="H67" s="10">
        <v>0</v>
      </c>
      <c r="I67" s="10">
        <v>10.7</v>
      </c>
      <c r="J67" s="11"/>
      <c r="K67" t="str">
        <f t="shared" si="0"/>
        <v>5</v>
      </c>
    </row>
    <row r="68" spans="1:11" x14ac:dyDescent="0.2">
      <c r="A68" s="8">
        <v>3299</v>
      </c>
      <c r="B68" s="9" t="s">
        <v>252</v>
      </c>
      <c r="C68" s="8">
        <v>5032</v>
      </c>
      <c r="D68" s="9" t="s">
        <v>170</v>
      </c>
      <c r="E68" s="8"/>
      <c r="F68" s="31" t="s">
        <v>667</v>
      </c>
      <c r="G68" s="8">
        <v>33063</v>
      </c>
      <c r="H68" s="10">
        <v>0</v>
      </c>
      <c r="I68" s="10">
        <v>29.1</v>
      </c>
      <c r="J68" s="11"/>
      <c r="K68" t="str">
        <f t="shared" si="0"/>
        <v>5</v>
      </c>
    </row>
    <row r="69" spans="1:11" x14ac:dyDescent="0.2">
      <c r="A69" s="8">
        <v>3299</v>
      </c>
      <c r="B69" s="9" t="s">
        <v>252</v>
      </c>
      <c r="C69" s="8">
        <v>5032</v>
      </c>
      <c r="D69" s="9" t="s">
        <v>170</v>
      </c>
      <c r="E69" s="8">
        <v>33063</v>
      </c>
      <c r="F69" s="9" t="s">
        <v>253</v>
      </c>
      <c r="G69" s="8"/>
      <c r="H69" s="10">
        <v>0</v>
      </c>
      <c r="I69" s="10">
        <v>1.7</v>
      </c>
      <c r="J69" s="11"/>
      <c r="K69" t="str">
        <f t="shared" ref="K69:K94" si="1">LEFT(C69,1)</f>
        <v>5</v>
      </c>
    </row>
    <row r="70" spans="1:11" x14ac:dyDescent="0.2">
      <c r="A70" s="8">
        <v>3299</v>
      </c>
      <c r="B70" s="9" t="s">
        <v>252</v>
      </c>
      <c r="C70" s="8">
        <v>5032</v>
      </c>
      <c r="D70" s="9" t="s">
        <v>170</v>
      </c>
      <c r="E70" s="8">
        <v>330631</v>
      </c>
      <c r="F70" s="31" t="s">
        <v>667</v>
      </c>
      <c r="G70" s="8">
        <v>33063</v>
      </c>
      <c r="H70" s="10">
        <v>0</v>
      </c>
      <c r="I70" s="10">
        <v>3.8</v>
      </c>
      <c r="J70" s="11"/>
      <c r="K70" t="str">
        <f t="shared" si="1"/>
        <v>5</v>
      </c>
    </row>
    <row r="71" spans="1:11" x14ac:dyDescent="0.2">
      <c r="A71" s="8">
        <v>3299</v>
      </c>
      <c r="B71" s="9" t="s">
        <v>252</v>
      </c>
      <c r="C71" s="8">
        <v>5038</v>
      </c>
      <c r="D71" s="9" t="s">
        <v>193</v>
      </c>
      <c r="E71" s="8">
        <v>33063</v>
      </c>
      <c r="F71" s="9" t="s">
        <v>253</v>
      </c>
      <c r="G71" s="8"/>
      <c r="H71" s="10">
        <v>0</v>
      </c>
      <c r="I71" s="10">
        <v>1.1000000000000001</v>
      </c>
      <c r="J71" s="11"/>
      <c r="K71" t="str">
        <f t="shared" si="1"/>
        <v>5</v>
      </c>
    </row>
    <row r="72" spans="1:11" x14ac:dyDescent="0.2">
      <c r="A72" s="8">
        <v>3299</v>
      </c>
      <c r="B72" s="9" t="s">
        <v>252</v>
      </c>
      <c r="C72" s="8">
        <v>5038</v>
      </c>
      <c r="D72" s="9" t="s">
        <v>193</v>
      </c>
      <c r="E72" s="8">
        <v>330631</v>
      </c>
      <c r="F72" s="31" t="s">
        <v>668</v>
      </c>
      <c r="G72" s="8">
        <v>33063</v>
      </c>
      <c r="H72" s="10">
        <v>0</v>
      </c>
      <c r="I72" s="10">
        <v>1</v>
      </c>
      <c r="J72" s="11"/>
      <c r="K72" t="str">
        <f t="shared" si="1"/>
        <v>5</v>
      </c>
    </row>
    <row r="73" spans="1:11" x14ac:dyDescent="0.2">
      <c r="A73" s="8">
        <v>3299</v>
      </c>
      <c r="B73" s="9" t="s">
        <v>252</v>
      </c>
      <c r="C73" s="8">
        <v>5137</v>
      </c>
      <c r="D73" s="9" t="s">
        <v>17</v>
      </c>
      <c r="E73" s="8">
        <v>33063</v>
      </c>
      <c r="F73" s="9" t="s">
        <v>253</v>
      </c>
      <c r="G73" s="8"/>
      <c r="H73" s="10">
        <v>0</v>
      </c>
      <c r="I73" s="10">
        <v>17</v>
      </c>
      <c r="J73" s="11"/>
      <c r="K73" t="str">
        <f t="shared" si="1"/>
        <v>5</v>
      </c>
    </row>
    <row r="74" spans="1:11" x14ac:dyDescent="0.2">
      <c r="A74" s="8">
        <v>3299</v>
      </c>
      <c r="B74" s="9" t="s">
        <v>252</v>
      </c>
      <c r="C74" s="8">
        <v>5137</v>
      </c>
      <c r="D74" s="9" t="s">
        <v>17</v>
      </c>
      <c r="E74" s="8">
        <v>330631</v>
      </c>
      <c r="F74" s="31" t="s">
        <v>669</v>
      </c>
      <c r="G74" s="8">
        <v>33063</v>
      </c>
      <c r="H74" s="10">
        <v>0</v>
      </c>
      <c r="I74" s="10">
        <v>323.5</v>
      </c>
      <c r="J74" s="11"/>
      <c r="K74" t="str">
        <f t="shared" si="1"/>
        <v>5</v>
      </c>
    </row>
    <row r="75" spans="1:11" x14ac:dyDescent="0.2">
      <c r="A75" s="8">
        <v>3299</v>
      </c>
      <c r="B75" s="9" t="s">
        <v>252</v>
      </c>
      <c r="C75" s="8">
        <v>5139</v>
      </c>
      <c r="D75" s="9" t="s">
        <v>18</v>
      </c>
      <c r="E75" s="8">
        <v>33063</v>
      </c>
      <c r="F75" s="9" t="s">
        <v>253</v>
      </c>
      <c r="G75" s="8"/>
      <c r="H75" s="10">
        <v>0</v>
      </c>
      <c r="I75" s="10">
        <v>0.4</v>
      </c>
      <c r="J75" s="11"/>
      <c r="K75" t="str">
        <f t="shared" si="1"/>
        <v>5</v>
      </c>
    </row>
    <row r="76" spans="1:11" x14ac:dyDescent="0.2">
      <c r="A76" s="8">
        <v>3299</v>
      </c>
      <c r="B76" s="9" t="s">
        <v>252</v>
      </c>
      <c r="C76" s="8">
        <v>5139</v>
      </c>
      <c r="D76" s="9" t="s">
        <v>18</v>
      </c>
      <c r="E76" s="8">
        <v>330631</v>
      </c>
      <c r="F76" s="31" t="s">
        <v>670</v>
      </c>
      <c r="G76" s="8">
        <v>33063</v>
      </c>
      <c r="H76" s="10">
        <v>0</v>
      </c>
      <c r="I76" s="10">
        <v>8.5</v>
      </c>
      <c r="J76" s="11"/>
      <c r="K76" t="str">
        <f t="shared" si="1"/>
        <v>5</v>
      </c>
    </row>
    <row r="77" spans="1:11" x14ac:dyDescent="0.2">
      <c r="A77" s="8">
        <v>3299</v>
      </c>
      <c r="B77" s="9" t="s">
        <v>252</v>
      </c>
      <c r="C77" s="8">
        <v>5167</v>
      </c>
      <c r="D77" s="9" t="s">
        <v>123</v>
      </c>
      <c r="E77" s="8">
        <v>33063</v>
      </c>
      <c r="F77" s="9" t="s">
        <v>253</v>
      </c>
      <c r="G77" s="8"/>
      <c r="H77" s="10">
        <v>0</v>
      </c>
      <c r="I77" s="10">
        <v>2.5</v>
      </c>
      <c r="J77" s="11"/>
      <c r="K77" t="str">
        <f t="shared" si="1"/>
        <v>5</v>
      </c>
    </row>
    <row r="78" spans="1:11" x14ac:dyDescent="0.2">
      <c r="A78" s="8">
        <v>3299</v>
      </c>
      <c r="B78" s="9" t="s">
        <v>252</v>
      </c>
      <c r="C78" s="8">
        <v>5167</v>
      </c>
      <c r="D78" s="9" t="s">
        <v>123</v>
      </c>
      <c r="E78" s="8">
        <v>330631</v>
      </c>
      <c r="F78" s="31" t="s">
        <v>671</v>
      </c>
      <c r="G78" s="8">
        <v>33063</v>
      </c>
      <c r="H78" s="10">
        <v>0</v>
      </c>
      <c r="I78" s="10">
        <v>48.3</v>
      </c>
      <c r="J78" s="11"/>
      <c r="K78" t="str">
        <f t="shared" si="1"/>
        <v>5</v>
      </c>
    </row>
    <row r="79" spans="1:11" x14ac:dyDescent="0.2">
      <c r="A79" s="8">
        <v>3299</v>
      </c>
      <c r="B79" s="9" t="s">
        <v>252</v>
      </c>
      <c r="C79" s="8">
        <v>5169</v>
      </c>
      <c r="D79" s="9" t="s">
        <v>13</v>
      </c>
      <c r="E79" s="8">
        <v>33063</v>
      </c>
      <c r="F79" s="9" t="s">
        <v>253</v>
      </c>
      <c r="G79" s="8"/>
      <c r="H79" s="10">
        <v>0</v>
      </c>
      <c r="I79" s="10">
        <v>1.1000000000000001</v>
      </c>
      <c r="J79" s="11"/>
      <c r="K79" t="str">
        <f t="shared" si="1"/>
        <v>5</v>
      </c>
    </row>
    <row r="80" spans="1:11" x14ac:dyDescent="0.2">
      <c r="A80" s="8">
        <v>3299</v>
      </c>
      <c r="B80" s="9" t="s">
        <v>252</v>
      </c>
      <c r="C80" s="8">
        <v>5169</v>
      </c>
      <c r="D80" s="9" t="s">
        <v>13</v>
      </c>
      <c r="E80" s="8">
        <v>330631</v>
      </c>
      <c r="F80" s="31" t="s">
        <v>672</v>
      </c>
      <c r="G80" s="8">
        <v>33063</v>
      </c>
      <c r="H80" s="10">
        <v>0</v>
      </c>
      <c r="I80" s="10">
        <v>20.9</v>
      </c>
      <c r="J80" s="11"/>
      <c r="K80" t="str">
        <f t="shared" si="1"/>
        <v>5</v>
      </c>
    </row>
    <row r="81" spans="1:12" x14ac:dyDescent="0.2">
      <c r="A81" s="8">
        <v>3299</v>
      </c>
      <c r="B81" s="9" t="s">
        <v>252</v>
      </c>
      <c r="C81" s="8">
        <v>5173</v>
      </c>
      <c r="D81" s="9" t="s">
        <v>195</v>
      </c>
      <c r="E81" s="8">
        <v>33063</v>
      </c>
      <c r="F81" s="9" t="s">
        <v>253</v>
      </c>
      <c r="G81" s="8"/>
      <c r="H81" s="10">
        <v>0</v>
      </c>
      <c r="I81" s="10">
        <v>0.2</v>
      </c>
      <c r="J81" s="11"/>
      <c r="K81" t="str">
        <f t="shared" si="1"/>
        <v>5</v>
      </c>
    </row>
    <row r="82" spans="1:12" x14ac:dyDescent="0.2">
      <c r="A82" s="8">
        <v>3299</v>
      </c>
      <c r="B82" s="9" t="s">
        <v>252</v>
      </c>
      <c r="C82" s="8">
        <v>5173</v>
      </c>
      <c r="D82" s="9" t="s">
        <v>195</v>
      </c>
      <c r="E82" s="8">
        <v>330631</v>
      </c>
      <c r="F82" s="31" t="s">
        <v>673</v>
      </c>
      <c r="G82" s="8">
        <v>33063</v>
      </c>
      <c r="H82" s="10">
        <v>0</v>
      </c>
      <c r="I82" s="10">
        <v>4.0999999999999996</v>
      </c>
      <c r="J82" s="11"/>
      <c r="K82" t="str">
        <f t="shared" si="1"/>
        <v>5</v>
      </c>
    </row>
    <row r="83" spans="1:12" x14ac:dyDescent="0.2">
      <c r="A83" s="8">
        <v>3299</v>
      </c>
      <c r="B83" s="9" t="s">
        <v>252</v>
      </c>
      <c r="C83" s="8">
        <v>5175</v>
      </c>
      <c r="D83" s="9" t="s">
        <v>199</v>
      </c>
      <c r="E83" s="8">
        <v>33063</v>
      </c>
      <c r="F83" s="9" t="s">
        <v>253</v>
      </c>
      <c r="G83" s="8"/>
      <c r="H83" s="10">
        <v>0</v>
      </c>
      <c r="I83" s="10">
        <v>0.1</v>
      </c>
      <c r="J83" s="11"/>
      <c r="K83" t="str">
        <f t="shared" si="1"/>
        <v>5</v>
      </c>
    </row>
    <row r="84" spans="1:12" x14ac:dyDescent="0.2">
      <c r="A84" s="8">
        <v>3299</v>
      </c>
      <c r="B84" s="9" t="s">
        <v>252</v>
      </c>
      <c r="C84" s="8">
        <v>5175</v>
      </c>
      <c r="D84" s="9" t="s">
        <v>199</v>
      </c>
      <c r="E84" s="8">
        <v>330631</v>
      </c>
      <c r="F84" s="31" t="s">
        <v>674</v>
      </c>
      <c r="G84" s="8">
        <v>33063</v>
      </c>
      <c r="H84" s="10">
        <v>0</v>
      </c>
      <c r="I84" s="10">
        <v>3.2</v>
      </c>
      <c r="J84" s="11"/>
      <c r="K84" t="str">
        <f t="shared" si="1"/>
        <v>5</v>
      </c>
    </row>
    <row r="85" spans="1:12" x14ac:dyDescent="0.2">
      <c r="A85" s="45" t="s">
        <v>436</v>
      </c>
      <c r="B85" s="46"/>
      <c r="C85" s="45"/>
      <c r="D85" s="46"/>
      <c r="E85" s="45"/>
      <c r="F85" s="46"/>
      <c r="G85" s="45"/>
      <c r="H85" s="47">
        <v>48.9</v>
      </c>
      <c r="I85" s="47">
        <v>1465.8</v>
      </c>
      <c r="J85" s="48">
        <v>130</v>
      </c>
      <c r="K85" t="str">
        <f t="shared" si="1"/>
        <v/>
      </c>
    </row>
    <row r="86" spans="1:12" x14ac:dyDescent="0.2">
      <c r="A86" s="12" t="s">
        <v>437</v>
      </c>
      <c r="B86" s="13"/>
      <c r="C86" s="12"/>
      <c r="D86" s="13"/>
      <c r="E86" s="12"/>
      <c r="F86" s="13"/>
      <c r="G86" s="12"/>
      <c r="H86" s="14">
        <v>0</v>
      </c>
      <c r="I86" s="14">
        <v>563.9</v>
      </c>
      <c r="J86" s="15">
        <v>0</v>
      </c>
      <c r="K86" t="str">
        <f t="shared" si="1"/>
        <v/>
      </c>
    </row>
    <row r="87" spans="1:12" x14ac:dyDescent="0.2">
      <c r="A87" s="12" t="s">
        <v>438</v>
      </c>
      <c r="B87" s="13"/>
      <c r="C87" s="12"/>
      <c r="D87" s="13"/>
      <c r="E87" s="12"/>
      <c r="F87" s="13"/>
      <c r="G87" s="12"/>
      <c r="H87" s="14">
        <v>48.9</v>
      </c>
      <c r="I87" s="14">
        <v>1465.8</v>
      </c>
      <c r="J87" s="15">
        <v>130</v>
      </c>
      <c r="K87" t="str">
        <f t="shared" si="1"/>
        <v/>
      </c>
    </row>
    <row r="88" spans="1:12" x14ac:dyDescent="0.2">
      <c r="A88" s="12" t="s">
        <v>439</v>
      </c>
      <c r="B88" s="13"/>
      <c r="C88" s="12"/>
      <c r="D88" s="13"/>
      <c r="E88" s="12"/>
      <c r="F88" s="13"/>
      <c r="G88" s="12"/>
      <c r="H88" s="14">
        <v>-48.9</v>
      </c>
      <c r="I88" s="14">
        <v>-901.9</v>
      </c>
      <c r="J88" s="15">
        <v>-130</v>
      </c>
      <c r="K88" t="str">
        <f t="shared" si="1"/>
        <v/>
      </c>
    </row>
    <row r="89" spans="1:12" x14ac:dyDescent="0.2">
      <c r="K89" t="str">
        <f t="shared" si="1"/>
        <v/>
      </c>
    </row>
    <row r="90" spans="1:12" x14ac:dyDescent="0.2">
      <c r="A90" s="4" t="s">
        <v>440</v>
      </c>
      <c r="B90" s="5"/>
      <c r="C90" s="4"/>
      <c r="D90" s="5"/>
      <c r="E90" s="4"/>
      <c r="F90" s="5"/>
      <c r="G90" s="4"/>
      <c r="H90" s="6">
        <v>95</v>
      </c>
      <c r="I90" s="6">
        <v>1632</v>
      </c>
      <c r="J90" s="7">
        <v>70</v>
      </c>
      <c r="K90" t="str">
        <f t="shared" si="1"/>
        <v/>
      </c>
    </row>
    <row r="91" spans="1:12" x14ac:dyDescent="0.2">
      <c r="A91" s="4" t="s">
        <v>441</v>
      </c>
      <c r="B91" s="5"/>
      <c r="C91" s="4"/>
      <c r="D91" s="5"/>
      <c r="E91" s="4"/>
      <c r="F91" s="5"/>
      <c r="G91" s="4"/>
      <c r="H91" s="6">
        <v>5482.9</v>
      </c>
      <c r="I91" s="6">
        <v>8842.5</v>
      </c>
      <c r="J91" s="7">
        <v>3499.8</v>
      </c>
      <c r="K91" t="str">
        <f t="shared" si="1"/>
        <v/>
      </c>
      <c r="L91" s="32"/>
    </row>
    <row r="92" spans="1:12" x14ac:dyDescent="0.2">
      <c r="A92" s="4" t="s">
        <v>442</v>
      </c>
      <c r="B92" s="5"/>
      <c r="C92" s="4"/>
      <c r="D92" s="5"/>
      <c r="E92" s="4"/>
      <c r="F92" s="5"/>
      <c r="G92" s="4"/>
      <c r="H92" s="6">
        <v>-5387.9</v>
      </c>
      <c r="I92" s="6">
        <v>-7210.5</v>
      </c>
      <c r="J92" s="7">
        <v>-3429.8</v>
      </c>
      <c r="K92" t="str">
        <f t="shared" si="1"/>
        <v/>
      </c>
      <c r="L92" s="32"/>
    </row>
    <row r="93" spans="1:12" x14ac:dyDescent="0.2">
      <c r="K93" t="str">
        <f t="shared" si="1"/>
        <v/>
      </c>
    </row>
    <row r="94" spans="1:12" x14ac:dyDescent="0.2">
      <c r="K94" t="str">
        <f t="shared" si="1"/>
        <v/>
      </c>
    </row>
  </sheetData>
  <mergeCells count="3">
    <mergeCell ref="A2:J2"/>
    <mergeCell ref="A3:J3"/>
    <mergeCell ref="A56:J56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zoomScaleNormal="100" workbookViewId="0">
      <selection activeCell="I12" sqref="I12"/>
    </sheetView>
  </sheetViews>
  <sheetFormatPr defaultRowHeight="14.25" x14ac:dyDescent="0.2"/>
  <cols>
    <col min="1" max="1" width="5.875" style="1" customWidth="1"/>
    <col min="2" max="2" width="18" style="2" customWidth="1"/>
    <col min="3" max="3" width="5.875" style="1" customWidth="1"/>
    <col min="4" max="4" width="32.125" style="2" customWidth="1"/>
    <col min="5" max="5" width="7.625" style="1" customWidth="1"/>
    <col min="6" max="6" width="34.25" style="2" customWidth="1"/>
    <col min="7" max="7" width="7" style="1" customWidth="1"/>
    <col min="8" max="10" width="13.625" style="3" customWidth="1"/>
    <col min="11" max="11" width="0" hidden="1" customWidth="1"/>
    <col min="12" max="12" width="9.625" bestFit="1" customWidth="1"/>
  </cols>
  <sheetData>
    <row r="1" spans="1:11" ht="45" customHeight="1" x14ac:dyDescent="0.2">
      <c r="A1" s="18" t="s">
        <v>0</v>
      </c>
      <c r="B1" s="19" t="s">
        <v>363</v>
      </c>
      <c r="C1" s="18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6" t="s">
        <v>344</v>
      </c>
      <c r="I1" s="16" t="s">
        <v>345</v>
      </c>
      <c r="J1" s="29" t="s">
        <v>346</v>
      </c>
    </row>
    <row r="2" spans="1:11" s="17" customFormat="1" ht="15.6" customHeight="1" x14ac:dyDescent="0.2">
      <c r="A2" s="64" t="s">
        <v>453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s="17" customFormat="1" ht="15.6" customHeight="1" x14ac:dyDescent="0.2">
      <c r="A3" s="65" t="s">
        <v>300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2">
      <c r="A4" s="8"/>
      <c r="B4" s="9"/>
      <c r="C4" s="8">
        <v>4116</v>
      </c>
      <c r="D4" s="21" t="s">
        <v>460</v>
      </c>
      <c r="E4" s="8"/>
      <c r="F4" s="33" t="s">
        <v>707</v>
      </c>
      <c r="G4" s="8">
        <v>13011</v>
      </c>
      <c r="H4" s="10">
        <v>0</v>
      </c>
      <c r="I4" s="10">
        <v>2300</v>
      </c>
      <c r="J4" s="11"/>
      <c r="K4" t="str">
        <f>LEFT(C4,1)</f>
        <v>4</v>
      </c>
    </row>
    <row r="5" spans="1:11" x14ac:dyDescent="0.2">
      <c r="A5" s="8"/>
      <c r="B5" s="9"/>
      <c r="C5" s="8">
        <v>4116</v>
      </c>
      <c r="D5" s="21" t="s">
        <v>460</v>
      </c>
      <c r="E5" s="8"/>
      <c r="F5" s="37" t="s">
        <v>680</v>
      </c>
      <c r="G5" s="8">
        <v>13013</v>
      </c>
      <c r="H5" s="10">
        <v>0</v>
      </c>
      <c r="I5" s="10">
        <v>1139.5999999999999</v>
      </c>
      <c r="J5" s="11"/>
      <c r="K5" t="str">
        <f t="shared" ref="K5:K68" si="0">LEFT(C5,1)</f>
        <v>4</v>
      </c>
    </row>
    <row r="6" spans="1:11" x14ac:dyDescent="0.2">
      <c r="A6" s="8"/>
      <c r="B6" s="9"/>
      <c r="C6" s="8">
        <v>4116</v>
      </c>
      <c r="D6" s="21" t="s">
        <v>460</v>
      </c>
      <c r="E6" s="8"/>
      <c r="F6" s="34" t="s">
        <v>681</v>
      </c>
      <c r="G6" s="8">
        <v>13015</v>
      </c>
      <c r="H6" s="10">
        <v>0</v>
      </c>
      <c r="I6" s="10">
        <v>436.8</v>
      </c>
      <c r="J6" s="11"/>
      <c r="K6" t="str">
        <f t="shared" si="0"/>
        <v>4</v>
      </c>
    </row>
    <row r="7" spans="1:11" x14ac:dyDescent="0.2">
      <c r="A7" s="8"/>
      <c r="B7" s="9"/>
      <c r="C7" s="8">
        <v>4116</v>
      </c>
      <c r="D7" s="21" t="s">
        <v>460</v>
      </c>
      <c r="E7" s="8">
        <v>130131</v>
      </c>
      <c r="F7" s="37" t="s">
        <v>680</v>
      </c>
      <c r="G7" s="8">
        <v>13013</v>
      </c>
      <c r="H7" s="10">
        <v>0</v>
      </c>
      <c r="I7" s="10">
        <v>321.2</v>
      </c>
      <c r="J7" s="11"/>
      <c r="K7" t="str">
        <f t="shared" si="0"/>
        <v>4</v>
      </c>
    </row>
    <row r="8" spans="1:11" x14ac:dyDescent="0.2">
      <c r="A8" s="8"/>
      <c r="B8" s="9"/>
      <c r="C8" s="8">
        <v>4121</v>
      </c>
      <c r="D8" s="9" t="s">
        <v>181</v>
      </c>
      <c r="E8" s="8"/>
      <c r="F8" s="9" t="s">
        <v>255</v>
      </c>
      <c r="G8" s="8"/>
      <c r="H8" s="10">
        <v>0</v>
      </c>
      <c r="I8" s="10">
        <v>32</v>
      </c>
      <c r="J8" s="11">
        <v>32</v>
      </c>
      <c r="K8" t="str">
        <f t="shared" si="0"/>
        <v>4</v>
      </c>
    </row>
    <row r="9" spans="1:11" x14ac:dyDescent="0.2">
      <c r="A9" s="8">
        <v>6171</v>
      </c>
      <c r="B9" s="9" t="s">
        <v>29</v>
      </c>
      <c r="C9" s="8">
        <v>2111</v>
      </c>
      <c r="D9" s="9" t="s">
        <v>33</v>
      </c>
      <c r="E9" s="8"/>
      <c r="F9" s="31" t="s">
        <v>682</v>
      </c>
      <c r="G9" s="8"/>
      <c r="H9" s="10">
        <v>0</v>
      </c>
      <c r="I9" s="10">
        <v>0.1</v>
      </c>
      <c r="J9" s="11"/>
      <c r="K9" t="str">
        <f t="shared" si="0"/>
        <v>2</v>
      </c>
    </row>
    <row r="10" spans="1:11" x14ac:dyDescent="0.2">
      <c r="A10" s="45" t="s">
        <v>443</v>
      </c>
      <c r="B10" s="46"/>
      <c r="C10" s="45"/>
      <c r="D10" s="46"/>
      <c r="E10" s="45"/>
      <c r="F10" s="46"/>
      <c r="G10" s="45"/>
      <c r="H10" s="47">
        <v>0</v>
      </c>
      <c r="I10" s="47">
        <v>4229.7</v>
      </c>
      <c r="J10" s="48">
        <v>32</v>
      </c>
      <c r="K10" t="str">
        <f t="shared" si="0"/>
        <v/>
      </c>
    </row>
    <row r="11" spans="1:11" x14ac:dyDescent="0.2">
      <c r="A11" s="8">
        <v>6171</v>
      </c>
      <c r="B11" s="9" t="s">
        <v>29</v>
      </c>
      <c r="C11" s="8">
        <v>5011</v>
      </c>
      <c r="D11" s="9" t="s">
        <v>191</v>
      </c>
      <c r="E11" s="8"/>
      <c r="F11" s="9" t="s">
        <v>256</v>
      </c>
      <c r="G11" s="8"/>
      <c r="H11" s="10">
        <v>24337</v>
      </c>
      <c r="I11" s="10">
        <v>24178</v>
      </c>
      <c r="J11" s="11">
        <v>26819.7</v>
      </c>
      <c r="K11" t="str">
        <f t="shared" si="0"/>
        <v>5</v>
      </c>
    </row>
    <row r="12" spans="1:11" x14ac:dyDescent="0.2">
      <c r="A12" s="8">
        <v>6171</v>
      </c>
      <c r="B12" s="9" t="s">
        <v>29</v>
      </c>
      <c r="C12" s="8">
        <v>5011</v>
      </c>
      <c r="D12" s="9" t="s">
        <v>191</v>
      </c>
      <c r="E12" s="8"/>
      <c r="F12" s="31" t="s">
        <v>693</v>
      </c>
      <c r="G12" s="8">
        <v>13011</v>
      </c>
      <c r="H12" s="10">
        <v>0</v>
      </c>
      <c r="I12" s="10">
        <v>1800.6</v>
      </c>
      <c r="J12" s="11"/>
      <c r="K12" t="str">
        <f t="shared" si="0"/>
        <v>5</v>
      </c>
    </row>
    <row r="13" spans="1:11" x14ac:dyDescent="0.2">
      <c r="A13" s="8">
        <v>6171</v>
      </c>
      <c r="B13" s="9" t="s">
        <v>29</v>
      </c>
      <c r="C13" s="8">
        <v>5011</v>
      </c>
      <c r="D13" s="9" t="s">
        <v>191</v>
      </c>
      <c r="E13" s="8"/>
      <c r="F13" s="31" t="s">
        <v>705</v>
      </c>
      <c r="G13" s="8">
        <v>13015</v>
      </c>
      <c r="H13" s="10">
        <v>0</v>
      </c>
      <c r="I13" s="10">
        <v>436.8</v>
      </c>
      <c r="J13" s="11"/>
      <c r="K13" t="str">
        <f t="shared" si="0"/>
        <v>5</v>
      </c>
    </row>
    <row r="14" spans="1:11" x14ac:dyDescent="0.2">
      <c r="A14" s="8">
        <v>6171</v>
      </c>
      <c r="B14" s="9" t="s">
        <v>29</v>
      </c>
      <c r="C14" s="8">
        <v>5011</v>
      </c>
      <c r="D14" s="9" t="s">
        <v>191</v>
      </c>
      <c r="E14" s="8">
        <v>130131</v>
      </c>
      <c r="F14" s="31" t="s">
        <v>683</v>
      </c>
      <c r="G14" s="8"/>
      <c r="H14" s="10">
        <v>0</v>
      </c>
      <c r="I14" s="10">
        <v>3.7</v>
      </c>
      <c r="J14" s="11"/>
      <c r="K14" t="str">
        <f t="shared" si="0"/>
        <v>5</v>
      </c>
    </row>
    <row r="15" spans="1:11" x14ac:dyDescent="0.2">
      <c r="A15" s="8">
        <v>6171</v>
      </c>
      <c r="B15" s="9" t="s">
        <v>29</v>
      </c>
      <c r="C15" s="8">
        <v>5011</v>
      </c>
      <c r="D15" s="9" t="s">
        <v>191</v>
      </c>
      <c r="E15" s="8">
        <v>130131</v>
      </c>
      <c r="F15" s="31" t="s">
        <v>706</v>
      </c>
      <c r="G15" s="8">
        <v>13013</v>
      </c>
      <c r="H15" s="10">
        <v>0</v>
      </c>
      <c r="I15" s="10">
        <v>70.2</v>
      </c>
      <c r="J15" s="11"/>
      <c r="K15" t="str">
        <f t="shared" si="0"/>
        <v>5</v>
      </c>
    </row>
    <row r="16" spans="1:11" x14ac:dyDescent="0.2">
      <c r="A16" s="8">
        <v>6171</v>
      </c>
      <c r="B16" s="9" t="s">
        <v>29</v>
      </c>
      <c r="C16" s="8">
        <v>5021</v>
      </c>
      <c r="D16" s="9" t="s">
        <v>16</v>
      </c>
      <c r="E16" s="8"/>
      <c r="F16" s="31" t="s">
        <v>684</v>
      </c>
      <c r="G16" s="8"/>
      <c r="H16" s="10">
        <v>0</v>
      </c>
      <c r="I16" s="10">
        <v>236</v>
      </c>
      <c r="J16" s="11"/>
      <c r="K16" t="str">
        <f t="shared" si="0"/>
        <v>5</v>
      </c>
    </row>
    <row r="17" spans="1:11" x14ac:dyDescent="0.2">
      <c r="A17" s="8">
        <v>6171</v>
      </c>
      <c r="B17" s="9" t="s">
        <v>29</v>
      </c>
      <c r="C17" s="8">
        <v>5021</v>
      </c>
      <c r="D17" s="9" t="s">
        <v>16</v>
      </c>
      <c r="E17" s="8"/>
      <c r="F17" s="31" t="s">
        <v>695</v>
      </c>
      <c r="G17" s="8">
        <v>13011</v>
      </c>
      <c r="H17" s="10">
        <v>0</v>
      </c>
      <c r="I17" s="10">
        <v>9.1</v>
      </c>
      <c r="J17" s="11"/>
      <c r="K17" t="str">
        <f t="shared" si="0"/>
        <v>5</v>
      </c>
    </row>
    <row r="18" spans="1:11" x14ac:dyDescent="0.2">
      <c r="A18" s="8">
        <v>6171</v>
      </c>
      <c r="B18" s="9" t="s">
        <v>29</v>
      </c>
      <c r="C18" s="8">
        <v>5021</v>
      </c>
      <c r="D18" s="9" t="s">
        <v>16</v>
      </c>
      <c r="E18" s="8">
        <v>130131</v>
      </c>
      <c r="F18" s="31" t="s">
        <v>684</v>
      </c>
      <c r="G18" s="8"/>
      <c r="H18" s="10">
        <v>0</v>
      </c>
      <c r="I18" s="10">
        <v>7.2</v>
      </c>
      <c r="J18" s="11"/>
      <c r="K18" t="str">
        <f t="shared" si="0"/>
        <v>5</v>
      </c>
    </row>
    <row r="19" spans="1:11" x14ac:dyDescent="0.2">
      <c r="A19" s="8">
        <v>6171</v>
      </c>
      <c r="B19" s="9" t="s">
        <v>29</v>
      </c>
      <c r="C19" s="8">
        <v>5021</v>
      </c>
      <c r="D19" s="9" t="s">
        <v>16</v>
      </c>
      <c r="E19" s="8">
        <v>130131</v>
      </c>
      <c r="F19" s="31" t="s">
        <v>706</v>
      </c>
      <c r="G19" s="8">
        <v>13013</v>
      </c>
      <c r="H19" s="10">
        <v>0</v>
      </c>
      <c r="I19" s="10">
        <v>136.6</v>
      </c>
      <c r="J19" s="11"/>
      <c r="K19" t="str">
        <f t="shared" si="0"/>
        <v>5</v>
      </c>
    </row>
    <row r="20" spans="1:11" x14ac:dyDescent="0.2">
      <c r="A20" s="8">
        <v>6171</v>
      </c>
      <c r="B20" s="9" t="s">
        <v>29</v>
      </c>
      <c r="C20" s="8">
        <v>5031</v>
      </c>
      <c r="D20" s="21" t="s">
        <v>459</v>
      </c>
      <c r="E20" s="8"/>
      <c r="F20" s="9" t="s">
        <v>257</v>
      </c>
      <c r="G20" s="8"/>
      <c r="H20" s="10">
        <v>6022</v>
      </c>
      <c r="I20" s="10">
        <v>6021.8</v>
      </c>
      <c r="J20" s="11">
        <v>6705.4</v>
      </c>
      <c r="K20" t="str">
        <f t="shared" si="0"/>
        <v>5</v>
      </c>
    </row>
    <row r="21" spans="1:11" x14ac:dyDescent="0.2">
      <c r="A21" s="8">
        <v>6171</v>
      </c>
      <c r="B21" s="9" t="s">
        <v>29</v>
      </c>
      <c r="C21" s="8">
        <v>5031</v>
      </c>
      <c r="D21" s="21" t="s">
        <v>459</v>
      </c>
      <c r="E21" s="8"/>
      <c r="F21" s="33" t="s">
        <v>694</v>
      </c>
      <c r="G21" s="8">
        <v>13011</v>
      </c>
      <c r="H21" s="10">
        <v>0</v>
      </c>
      <c r="I21" s="10">
        <v>323</v>
      </c>
      <c r="J21" s="11"/>
      <c r="K21" t="str">
        <f t="shared" si="0"/>
        <v>5</v>
      </c>
    </row>
    <row r="22" spans="1:11" x14ac:dyDescent="0.2">
      <c r="A22" s="8">
        <v>6171</v>
      </c>
      <c r="B22" s="9" t="s">
        <v>29</v>
      </c>
      <c r="C22" s="8">
        <v>5031</v>
      </c>
      <c r="D22" s="21" t="s">
        <v>459</v>
      </c>
      <c r="E22" s="8">
        <v>130131</v>
      </c>
      <c r="F22" s="33" t="s">
        <v>257</v>
      </c>
      <c r="G22" s="8"/>
      <c r="H22" s="10">
        <v>0</v>
      </c>
      <c r="I22" s="10">
        <v>1.4</v>
      </c>
      <c r="J22" s="11"/>
      <c r="K22" t="str">
        <f t="shared" si="0"/>
        <v>5</v>
      </c>
    </row>
    <row r="23" spans="1:11" x14ac:dyDescent="0.2">
      <c r="A23" s="8">
        <v>6171</v>
      </c>
      <c r="B23" s="9" t="s">
        <v>29</v>
      </c>
      <c r="C23" s="8">
        <v>5031</v>
      </c>
      <c r="D23" s="21" t="s">
        <v>459</v>
      </c>
      <c r="E23" s="8">
        <v>130131</v>
      </c>
      <c r="F23" s="33" t="s">
        <v>706</v>
      </c>
      <c r="G23" s="8">
        <v>13013</v>
      </c>
      <c r="H23" s="10">
        <v>0</v>
      </c>
      <c r="I23" s="10">
        <v>26</v>
      </c>
      <c r="J23" s="11"/>
      <c r="K23" t="str">
        <f t="shared" si="0"/>
        <v>5</v>
      </c>
    </row>
    <row r="24" spans="1:11" x14ac:dyDescent="0.2">
      <c r="A24" s="8">
        <v>6171</v>
      </c>
      <c r="B24" s="9" t="s">
        <v>29</v>
      </c>
      <c r="C24" s="8">
        <v>5032</v>
      </c>
      <c r="D24" s="21" t="s">
        <v>461</v>
      </c>
      <c r="E24" s="8"/>
      <c r="F24" s="33" t="s">
        <v>685</v>
      </c>
      <c r="G24" s="8"/>
      <c r="H24" s="10">
        <v>2168</v>
      </c>
      <c r="I24" s="10">
        <v>2167.9</v>
      </c>
      <c r="J24" s="11">
        <v>2414.4</v>
      </c>
      <c r="K24" t="str">
        <f t="shared" si="0"/>
        <v>5</v>
      </c>
    </row>
    <row r="25" spans="1:11" x14ac:dyDescent="0.2">
      <c r="A25" s="8">
        <v>6171</v>
      </c>
      <c r="B25" s="9" t="s">
        <v>29</v>
      </c>
      <c r="C25" s="8">
        <v>5032</v>
      </c>
      <c r="D25" s="21" t="s">
        <v>461</v>
      </c>
      <c r="E25" s="8"/>
      <c r="F25" s="33" t="s">
        <v>696</v>
      </c>
      <c r="G25" s="8">
        <v>13011</v>
      </c>
      <c r="H25" s="10">
        <v>0</v>
      </c>
      <c r="I25" s="10">
        <v>116.3</v>
      </c>
      <c r="J25" s="11"/>
      <c r="K25" t="str">
        <f t="shared" si="0"/>
        <v>5</v>
      </c>
    </row>
    <row r="26" spans="1:11" x14ac:dyDescent="0.2">
      <c r="A26" s="8">
        <v>6171</v>
      </c>
      <c r="B26" s="9" t="s">
        <v>29</v>
      </c>
      <c r="C26" s="8">
        <v>5032</v>
      </c>
      <c r="D26" s="21" t="s">
        <v>461</v>
      </c>
      <c r="E26" s="8">
        <v>130131</v>
      </c>
      <c r="F26" s="33" t="s">
        <v>685</v>
      </c>
      <c r="G26" s="8"/>
      <c r="H26" s="10">
        <v>0</v>
      </c>
      <c r="I26" s="10">
        <v>0.5</v>
      </c>
      <c r="J26" s="11"/>
      <c r="K26" t="str">
        <f t="shared" si="0"/>
        <v>5</v>
      </c>
    </row>
    <row r="27" spans="1:11" x14ac:dyDescent="0.2">
      <c r="A27" s="8">
        <v>6171</v>
      </c>
      <c r="B27" s="9" t="s">
        <v>29</v>
      </c>
      <c r="C27" s="8">
        <v>5032</v>
      </c>
      <c r="D27" s="21" t="s">
        <v>461</v>
      </c>
      <c r="E27" s="8">
        <v>130131</v>
      </c>
      <c r="F27" s="33" t="s">
        <v>706</v>
      </c>
      <c r="G27" s="8">
        <v>13013</v>
      </c>
      <c r="H27" s="10">
        <v>0</v>
      </c>
      <c r="I27" s="10">
        <v>9.4</v>
      </c>
      <c r="J27" s="11"/>
      <c r="K27" t="str">
        <f t="shared" si="0"/>
        <v>5</v>
      </c>
    </row>
    <row r="28" spans="1:11" x14ac:dyDescent="0.2">
      <c r="A28" s="8">
        <v>6171</v>
      </c>
      <c r="B28" s="9" t="s">
        <v>29</v>
      </c>
      <c r="C28" s="8">
        <v>5038</v>
      </c>
      <c r="D28" s="9" t="s">
        <v>193</v>
      </c>
      <c r="E28" s="8"/>
      <c r="F28" s="9" t="s">
        <v>258</v>
      </c>
      <c r="G28" s="8"/>
      <c r="H28" s="10">
        <v>101</v>
      </c>
      <c r="I28" s="10">
        <v>101</v>
      </c>
      <c r="J28" s="11">
        <v>113.1</v>
      </c>
      <c r="K28" t="str">
        <f t="shared" si="0"/>
        <v>5</v>
      </c>
    </row>
    <row r="29" spans="1:11" x14ac:dyDescent="0.2">
      <c r="A29" s="8">
        <v>6171</v>
      </c>
      <c r="B29" s="9" t="s">
        <v>29</v>
      </c>
      <c r="C29" s="8">
        <v>5038</v>
      </c>
      <c r="D29" s="9" t="s">
        <v>193</v>
      </c>
      <c r="E29" s="8"/>
      <c r="F29" s="31" t="s">
        <v>697</v>
      </c>
      <c r="G29" s="8">
        <v>13011</v>
      </c>
      <c r="H29" s="10">
        <v>0</v>
      </c>
      <c r="I29" s="10">
        <v>4.2</v>
      </c>
      <c r="J29" s="11"/>
      <c r="K29" t="str">
        <f t="shared" si="0"/>
        <v>5</v>
      </c>
    </row>
    <row r="30" spans="1:11" x14ac:dyDescent="0.2">
      <c r="A30" s="8">
        <v>6171</v>
      </c>
      <c r="B30" s="9" t="s">
        <v>29</v>
      </c>
      <c r="C30" s="8">
        <v>5038</v>
      </c>
      <c r="D30" s="9" t="s">
        <v>193</v>
      </c>
      <c r="E30" s="8">
        <v>130131</v>
      </c>
      <c r="F30" s="31" t="s">
        <v>258</v>
      </c>
      <c r="G30" s="8"/>
      <c r="H30" s="10">
        <v>0</v>
      </c>
      <c r="I30" s="10">
        <v>0.2</v>
      </c>
      <c r="J30" s="11"/>
      <c r="K30" t="str">
        <f t="shared" si="0"/>
        <v>5</v>
      </c>
    </row>
    <row r="31" spans="1:11" x14ac:dyDescent="0.2">
      <c r="A31" s="8">
        <v>6171</v>
      </c>
      <c r="B31" s="9" t="s">
        <v>29</v>
      </c>
      <c r="C31" s="8">
        <v>5136</v>
      </c>
      <c r="D31" s="9" t="s">
        <v>122</v>
      </c>
      <c r="E31" s="8"/>
      <c r="F31" s="9" t="s">
        <v>259</v>
      </c>
      <c r="G31" s="8"/>
      <c r="H31" s="10">
        <v>90</v>
      </c>
      <c r="I31" s="10">
        <v>90</v>
      </c>
      <c r="J31" s="11">
        <v>100</v>
      </c>
      <c r="K31" t="str">
        <f t="shared" si="0"/>
        <v>5</v>
      </c>
    </row>
    <row r="32" spans="1:11" x14ac:dyDescent="0.2">
      <c r="A32" s="8">
        <v>6171</v>
      </c>
      <c r="B32" s="9" t="s">
        <v>29</v>
      </c>
      <c r="C32" s="8">
        <v>5136</v>
      </c>
      <c r="D32" s="9" t="s">
        <v>122</v>
      </c>
      <c r="E32" s="8"/>
      <c r="F32" s="31" t="s">
        <v>698</v>
      </c>
      <c r="G32" s="8">
        <v>13011</v>
      </c>
      <c r="H32" s="10">
        <v>0</v>
      </c>
      <c r="I32" s="10">
        <v>0.2</v>
      </c>
      <c r="J32" s="11"/>
      <c r="K32" t="str">
        <f t="shared" si="0"/>
        <v>5</v>
      </c>
    </row>
    <row r="33" spans="1:11" x14ac:dyDescent="0.2">
      <c r="A33" s="8">
        <v>6171</v>
      </c>
      <c r="B33" s="9" t="s">
        <v>29</v>
      </c>
      <c r="C33" s="8">
        <v>5137</v>
      </c>
      <c r="D33" s="9" t="s">
        <v>17</v>
      </c>
      <c r="E33" s="8">
        <v>51371</v>
      </c>
      <c r="F33" s="9" t="s">
        <v>260</v>
      </c>
      <c r="G33" s="8"/>
      <c r="H33" s="10">
        <v>331.2</v>
      </c>
      <c r="I33" s="10">
        <v>331.2</v>
      </c>
      <c r="J33" s="11">
        <v>237</v>
      </c>
      <c r="K33" t="str">
        <f t="shared" si="0"/>
        <v>5</v>
      </c>
    </row>
    <row r="34" spans="1:11" x14ac:dyDescent="0.2">
      <c r="A34" s="8">
        <v>6171</v>
      </c>
      <c r="B34" s="9" t="s">
        <v>29</v>
      </c>
      <c r="C34" s="8">
        <v>5137</v>
      </c>
      <c r="D34" s="9" t="s">
        <v>17</v>
      </c>
      <c r="E34" s="8">
        <v>51372</v>
      </c>
      <c r="F34" s="9" t="s">
        <v>261</v>
      </c>
      <c r="G34" s="8"/>
      <c r="H34" s="10">
        <v>780</v>
      </c>
      <c r="I34" s="10">
        <v>780</v>
      </c>
      <c r="J34" s="11">
        <v>800</v>
      </c>
      <c r="K34" t="str">
        <f t="shared" si="0"/>
        <v>5</v>
      </c>
    </row>
    <row r="35" spans="1:11" x14ac:dyDescent="0.2">
      <c r="A35" s="8">
        <v>6171</v>
      </c>
      <c r="B35" s="9" t="s">
        <v>29</v>
      </c>
      <c r="C35" s="8">
        <v>5139</v>
      </c>
      <c r="D35" s="9" t="s">
        <v>18</v>
      </c>
      <c r="E35" s="8"/>
      <c r="F35" s="31" t="s">
        <v>699</v>
      </c>
      <c r="G35" s="8">
        <v>13011</v>
      </c>
      <c r="H35" s="10">
        <v>0</v>
      </c>
      <c r="I35" s="10">
        <v>1.8</v>
      </c>
      <c r="J35" s="11"/>
      <c r="K35" t="str">
        <f t="shared" si="0"/>
        <v>5</v>
      </c>
    </row>
    <row r="36" spans="1:11" x14ac:dyDescent="0.2">
      <c r="A36" s="8">
        <v>6171</v>
      </c>
      <c r="B36" s="9" t="s">
        <v>29</v>
      </c>
      <c r="C36" s="8">
        <v>5139</v>
      </c>
      <c r="D36" s="9" t="s">
        <v>18</v>
      </c>
      <c r="E36" s="8">
        <v>51391</v>
      </c>
      <c r="F36" s="9" t="s">
        <v>262</v>
      </c>
      <c r="G36" s="8"/>
      <c r="H36" s="10">
        <v>340</v>
      </c>
      <c r="I36" s="10">
        <v>490</v>
      </c>
      <c r="J36" s="11">
        <v>500</v>
      </c>
      <c r="K36" t="str">
        <f t="shared" si="0"/>
        <v>5</v>
      </c>
    </row>
    <row r="37" spans="1:11" x14ac:dyDescent="0.2">
      <c r="A37" s="8">
        <v>6171</v>
      </c>
      <c r="B37" s="9" t="s">
        <v>29</v>
      </c>
      <c r="C37" s="8">
        <v>5139</v>
      </c>
      <c r="D37" s="9" t="s">
        <v>18</v>
      </c>
      <c r="E37" s="8">
        <v>51392</v>
      </c>
      <c r="F37" s="9" t="s">
        <v>263</v>
      </c>
      <c r="G37" s="8"/>
      <c r="H37" s="10">
        <v>70</v>
      </c>
      <c r="I37" s="10">
        <v>70</v>
      </c>
      <c r="J37" s="11">
        <v>82</v>
      </c>
      <c r="K37" t="str">
        <f t="shared" si="0"/>
        <v>5</v>
      </c>
    </row>
    <row r="38" spans="1:11" x14ac:dyDescent="0.2">
      <c r="A38" s="8">
        <v>6171</v>
      </c>
      <c r="B38" s="9" t="s">
        <v>29</v>
      </c>
      <c r="C38" s="8">
        <v>5139</v>
      </c>
      <c r="D38" s="9" t="s">
        <v>18</v>
      </c>
      <c r="E38" s="8">
        <v>51393</v>
      </c>
      <c r="F38" s="9" t="s">
        <v>264</v>
      </c>
      <c r="G38" s="8"/>
      <c r="H38" s="10">
        <v>50</v>
      </c>
      <c r="I38" s="10">
        <v>85</v>
      </c>
      <c r="J38" s="11">
        <v>90</v>
      </c>
      <c r="K38" t="str">
        <f t="shared" si="0"/>
        <v>5</v>
      </c>
    </row>
    <row r="39" spans="1:11" x14ac:dyDescent="0.2">
      <c r="A39" s="8">
        <v>6171</v>
      </c>
      <c r="B39" s="9" t="s">
        <v>29</v>
      </c>
      <c r="C39" s="8">
        <v>5139</v>
      </c>
      <c r="D39" s="9" t="s">
        <v>18</v>
      </c>
      <c r="E39" s="8">
        <v>51394</v>
      </c>
      <c r="F39" s="9" t="s">
        <v>265</v>
      </c>
      <c r="G39" s="8"/>
      <c r="H39" s="10">
        <v>20</v>
      </c>
      <c r="I39" s="10">
        <v>20</v>
      </c>
      <c r="J39" s="11">
        <v>20</v>
      </c>
      <c r="K39" t="str">
        <f t="shared" si="0"/>
        <v>5</v>
      </c>
    </row>
    <row r="40" spans="1:11" x14ac:dyDescent="0.2">
      <c r="A40" s="8">
        <v>6171</v>
      </c>
      <c r="B40" s="9" t="s">
        <v>29</v>
      </c>
      <c r="C40" s="8">
        <v>5139</v>
      </c>
      <c r="D40" s="9" t="s">
        <v>18</v>
      </c>
      <c r="E40" s="8">
        <v>51395</v>
      </c>
      <c r="F40" s="9" t="s">
        <v>266</v>
      </c>
      <c r="G40" s="8"/>
      <c r="H40" s="10">
        <v>120</v>
      </c>
      <c r="I40" s="10">
        <v>120</v>
      </c>
      <c r="J40" s="11">
        <v>160</v>
      </c>
      <c r="K40" t="str">
        <f t="shared" si="0"/>
        <v>5</v>
      </c>
    </row>
    <row r="41" spans="1:11" x14ac:dyDescent="0.2">
      <c r="A41" s="8">
        <v>6171</v>
      </c>
      <c r="B41" s="9" t="s">
        <v>29</v>
      </c>
      <c r="C41" s="8">
        <v>5151</v>
      </c>
      <c r="D41" s="9" t="s">
        <v>19</v>
      </c>
      <c r="E41" s="8"/>
      <c r="F41" s="9" t="s">
        <v>267</v>
      </c>
      <c r="G41" s="8"/>
      <c r="H41" s="10">
        <v>100</v>
      </c>
      <c r="I41" s="10">
        <v>100</v>
      </c>
      <c r="J41" s="11">
        <v>100</v>
      </c>
      <c r="K41" t="str">
        <f t="shared" si="0"/>
        <v>5</v>
      </c>
    </row>
    <row r="42" spans="1:11" x14ac:dyDescent="0.2">
      <c r="A42" s="8">
        <v>6171</v>
      </c>
      <c r="B42" s="9" t="s">
        <v>29</v>
      </c>
      <c r="C42" s="8">
        <v>5153</v>
      </c>
      <c r="D42" s="9" t="s">
        <v>20</v>
      </c>
      <c r="E42" s="8"/>
      <c r="F42" s="9" t="s">
        <v>268</v>
      </c>
      <c r="G42" s="8"/>
      <c r="H42" s="10">
        <v>668</v>
      </c>
      <c r="I42" s="10">
        <v>668</v>
      </c>
      <c r="J42" s="11">
        <v>468</v>
      </c>
      <c r="K42" t="str">
        <f t="shared" si="0"/>
        <v>5</v>
      </c>
    </row>
    <row r="43" spans="1:11" x14ac:dyDescent="0.2">
      <c r="A43" s="8">
        <v>6171</v>
      </c>
      <c r="B43" s="9" t="s">
        <v>29</v>
      </c>
      <c r="C43" s="8">
        <v>5154</v>
      </c>
      <c r="D43" s="9" t="s">
        <v>21</v>
      </c>
      <c r="E43" s="8"/>
      <c r="F43" s="9" t="s">
        <v>269</v>
      </c>
      <c r="G43" s="8"/>
      <c r="H43" s="10">
        <v>449</v>
      </c>
      <c r="I43" s="10">
        <v>449</v>
      </c>
      <c r="J43" s="11">
        <v>484</v>
      </c>
      <c r="K43" t="str">
        <f t="shared" si="0"/>
        <v>5</v>
      </c>
    </row>
    <row r="44" spans="1:11" x14ac:dyDescent="0.2">
      <c r="A44" s="8">
        <v>6171</v>
      </c>
      <c r="B44" s="9" t="s">
        <v>29</v>
      </c>
      <c r="C44" s="8">
        <v>5156</v>
      </c>
      <c r="D44" s="9" t="s">
        <v>22</v>
      </c>
      <c r="E44" s="8"/>
      <c r="F44" s="9" t="s">
        <v>270</v>
      </c>
      <c r="G44" s="8"/>
      <c r="H44" s="10">
        <v>130</v>
      </c>
      <c r="I44" s="10">
        <v>130</v>
      </c>
      <c r="J44" s="11">
        <v>130</v>
      </c>
      <c r="K44" t="str">
        <f t="shared" si="0"/>
        <v>5</v>
      </c>
    </row>
    <row r="45" spans="1:11" x14ac:dyDescent="0.2">
      <c r="A45" s="8">
        <v>6171</v>
      </c>
      <c r="B45" s="9" t="s">
        <v>29</v>
      </c>
      <c r="C45" s="8">
        <v>5156</v>
      </c>
      <c r="D45" s="9" t="s">
        <v>22</v>
      </c>
      <c r="E45" s="8"/>
      <c r="F45" s="31" t="s">
        <v>700</v>
      </c>
      <c r="G45" s="8">
        <v>13011</v>
      </c>
      <c r="H45" s="10">
        <v>0</v>
      </c>
      <c r="I45" s="10">
        <v>8.1999999999999993</v>
      </c>
      <c r="J45" s="11"/>
      <c r="K45" t="str">
        <f t="shared" si="0"/>
        <v>5</v>
      </c>
    </row>
    <row r="46" spans="1:11" x14ac:dyDescent="0.2">
      <c r="A46" s="8">
        <v>6171</v>
      </c>
      <c r="B46" s="9" t="s">
        <v>29</v>
      </c>
      <c r="C46" s="8">
        <v>5161</v>
      </c>
      <c r="D46" s="9" t="s">
        <v>271</v>
      </c>
      <c r="E46" s="8"/>
      <c r="F46" s="9" t="s">
        <v>272</v>
      </c>
      <c r="G46" s="8"/>
      <c r="H46" s="10">
        <v>620</v>
      </c>
      <c r="I46" s="10">
        <v>820</v>
      </c>
      <c r="J46" s="11">
        <v>900</v>
      </c>
      <c r="K46" t="str">
        <f t="shared" si="0"/>
        <v>5</v>
      </c>
    </row>
    <row r="47" spans="1:11" x14ac:dyDescent="0.2">
      <c r="A47" s="8">
        <v>6171</v>
      </c>
      <c r="B47" s="9" t="s">
        <v>29</v>
      </c>
      <c r="C47" s="8">
        <v>5162</v>
      </c>
      <c r="D47" s="9" t="s">
        <v>23</v>
      </c>
      <c r="E47" s="8"/>
      <c r="F47" s="9" t="s">
        <v>273</v>
      </c>
      <c r="G47" s="8"/>
      <c r="H47" s="10">
        <v>275</v>
      </c>
      <c r="I47" s="10">
        <v>275</v>
      </c>
      <c r="J47" s="11">
        <v>300</v>
      </c>
      <c r="K47" t="str">
        <f t="shared" si="0"/>
        <v>5</v>
      </c>
    </row>
    <row r="48" spans="1:11" x14ac:dyDescent="0.2">
      <c r="A48" s="8">
        <v>6171</v>
      </c>
      <c r="B48" s="9" t="s">
        <v>29</v>
      </c>
      <c r="C48" s="8">
        <v>5163</v>
      </c>
      <c r="D48" s="9" t="s">
        <v>24</v>
      </c>
      <c r="E48" s="8">
        <v>51631</v>
      </c>
      <c r="F48" s="9" t="s">
        <v>274</v>
      </c>
      <c r="G48" s="8"/>
      <c r="H48" s="10">
        <v>55</v>
      </c>
      <c r="I48" s="10">
        <v>55</v>
      </c>
      <c r="J48" s="11">
        <v>55</v>
      </c>
      <c r="K48" t="str">
        <f t="shared" si="0"/>
        <v>5</v>
      </c>
    </row>
    <row r="49" spans="1:13" x14ac:dyDescent="0.2">
      <c r="A49" s="8">
        <v>6171</v>
      </c>
      <c r="B49" s="9" t="s">
        <v>29</v>
      </c>
      <c r="C49" s="8">
        <v>5166</v>
      </c>
      <c r="D49" s="9" t="s">
        <v>275</v>
      </c>
      <c r="E49" s="8"/>
      <c r="F49" s="9" t="s">
        <v>276</v>
      </c>
      <c r="G49" s="8"/>
      <c r="H49" s="10">
        <v>320</v>
      </c>
      <c r="I49" s="10">
        <v>293.5</v>
      </c>
      <c r="J49" s="11">
        <v>250</v>
      </c>
      <c r="K49" t="str">
        <f t="shared" si="0"/>
        <v>5</v>
      </c>
    </row>
    <row r="50" spans="1:13" x14ac:dyDescent="0.2">
      <c r="A50" s="8">
        <v>6171</v>
      </c>
      <c r="B50" s="9" t="s">
        <v>29</v>
      </c>
      <c r="C50" s="8">
        <v>5167</v>
      </c>
      <c r="D50" s="9" t="s">
        <v>123</v>
      </c>
      <c r="E50" s="8">
        <v>51671</v>
      </c>
      <c r="F50" s="9" t="s">
        <v>277</v>
      </c>
      <c r="G50" s="8"/>
      <c r="H50" s="10">
        <v>650</v>
      </c>
      <c r="I50" s="10">
        <v>650</v>
      </c>
      <c r="J50" s="11">
        <v>834</v>
      </c>
      <c r="K50" t="str">
        <f t="shared" si="0"/>
        <v>5</v>
      </c>
    </row>
    <row r="51" spans="1:13" x14ac:dyDescent="0.2">
      <c r="A51" s="8">
        <v>6171</v>
      </c>
      <c r="B51" s="9" t="s">
        <v>29</v>
      </c>
      <c r="C51" s="8">
        <v>5167</v>
      </c>
      <c r="D51" s="9" t="s">
        <v>123</v>
      </c>
      <c r="E51" s="8">
        <v>51671</v>
      </c>
      <c r="F51" s="31" t="s">
        <v>701</v>
      </c>
      <c r="G51" s="8">
        <v>13011</v>
      </c>
      <c r="H51" s="10">
        <v>0</v>
      </c>
      <c r="I51" s="10">
        <v>27</v>
      </c>
      <c r="J51" s="11"/>
      <c r="K51" t="str">
        <f t="shared" si="0"/>
        <v>5</v>
      </c>
    </row>
    <row r="52" spans="1:13" x14ac:dyDescent="0.2">
      <c r="A52" s="8">
        <v>6171</v>
      </c>
      <c r="B52" s="9" t="s">
        <v>29</v>
      </c>
      <c r="C52" s="8">
        <v>5167</v>
      </c>
      <c r="D52" s="9" t="s">
        <v>123</v>
      </c>
      <c r="E52" s="8">
        <v>51672</v>
      </c>
      <c r="F52" s="9" t="s">
        <v>278</v>
      </c>
      <c r="G52" s="8"/>
      <c r="H52" s="10">
        <v>200</v>
      </c>
      <c r="I52" s="10">
        <v>200</v>
      </c>
      <c r="J52" s="11">
        <v>200</v>
      </c>
      <c r="K52" t="str">
        <f t="shared" si="0"/>
        <v>5</v>
      </c>
    </row>
    <row r="53" spans="1:13" x14ac:dyDescent="0.2">
      <c r="A53" s="8">
        <v>6171</v>
      </c>
      <c r="B53" s="9" t="s">
        <v>29</v>
      </c>
      <c r="C53" s="8">
        <v>5168</v>
      </c>
      <c r="D53" s="21" t="s">
        <v>462</v>
      </c>
      <c r="E53" s="8"/>
      <c r="F53" s="9" t="s">
        <v>279</v>
      </c>
      <c r="G53" s="8"/>
      <c r="H53" s="10">
        <v>1713.5</v>
      </c>
      <c r="I53" s="10">
        <v>1710.5</v>
      </c>
      <c r="J53" s="11">
        <v>1595.5</v>
      </c>
      <c r="K53" t="str">
        <f t="shared" si="0"/>
        <v>5</v>
      </c>
    </row>
    <row r="54" spans="1:13" x14ac:dyDescent="0.2">
      <c r="A54" s="8">
        <v>6171</v>
      </c>
      <c r="B54" s="9" t="s">
        <v>29</v>
      </c>
      <c r="C54" s="8">
        <v>5168</v>
      </c>
      <c r="D54" s="21" t="s">
        <v>462</v>
      </c>
      <c r="E54" s="8">
        <v>130131</v>
      </c>
      <c r="F54" s="33" t="s">
        <v>279</v>
      </c>
      <c r="G54" s="8"/>
      <c r="H54" s="10">
        <v>0</v>
      </c>
      <c r="I54" s="10">
        <v>3</v>
      </c>
      <c r="J54" s="11"/>
      <c r="K54" t="str">
        <f t="shared" si="0"/>
        <v>5</v>
      </c>
      <c r="M54" s="32"/>
    </row>
    <row r="55" spans="1:13" x14ac:dyDescent="0.2">
      <c r="A55" s="8">
        <v>6171</v>
      </c>
      <c r="B55" s="9" t="s">
        <v>29</v>
      </c>
      <c r="C55" s="8">
        <v>5168</v>
      </c>
      <c r="D55" s="21" t="s">
        <v>462</v>
      </c>
      <c r="E55" s="8">
        <v>130131</v>
      </c>
      <c r="F55" s="33" t="s">
        <v>706</v>
      </c>
      <c r="G55" s="8">
        <v>13013</v>
      </c>
      <c r="H55" s="10">
        <v>0</v>
      </c>
      <c r="I55" s="10">
        <v>55.3</v>
      </c>
      <c r="J55" s="11"/>
      <c r="K55" t="str">
        <f t="shared" si="0"/>
        <v>5</v>
      </c>
    </row>
    <row r="56" spans="1:13" x14ac:dyDescent="0.2">
      <c r="A56" s="8">
        <v>6171</v>
      </c>
      <c r="B56" s="9" t="s">
        <v>29</v>
      </c>
      <c r="C56" s="8">
        <v>5169</v>
      </c>
      <c r="D56" s="9" t="s">
        <v>13</v>
      </c>
      <c r="E56" s="8"/>
      <c r="F56" s="31" t="s">
        <v>702</v>
      </c>
      <c r="G56" s="8">
        <v>13011</v>
      </c>
      <c r="H56" s="10">
        <v>0</v>
      </c>
      <c r="I56" s="10">
        <v>4.2</v>
      </c>
      <c r="J56" s="11"/>
      <c r="K56" t="str">
        <f t="shared" si="0"/>
        <v>5</v>
      </c>
      <c r="M56" s="32"/>
    </row>
    <row r="57" spans="1:13" x14ac:dyDescent="0.2">
      <c r="A57" s="8">
        <v>6171</v>
      </c>
      <c r="B57" s="9" t="s">
        <v>29</v>
      </c>
      <c r="C57" s="8">
        <v>5169</v>
      </c>
      <c r="D57" s="9" t="s">
        <v>13</v>
      </c>
      <c r="E57" s="8">
        <v>14008</v>
      </c>
      <c r="F57" s="31" t="s">
        <v>686</v>
      </c>
      <c r="G57" s="8"/>
      <c r="H57" s="10">
        <v>0</v>
      </c>
      <c r="I57" s="10">
        <v>2.2000000000000002</v>
      </c>
      <c r="J57" s="11"/>
      <c r="K57" t="str">
        <f t="shared" si="0"/>
        <v>5</v>
      </c>
    </row>
    <row r="58" spans="1:13" x14ac:dyDescent="0.2">
      <c r="A58" s="8">
        <v>6171</v>
      </c>
      <c r="B58" s="9" t="s">
        <v>29</v>
      </c>
      <c r="C58" s="8">
        <v>5169</v>
      </c>
      <c r="D58" s="9" t="s">
        <v>13</v>
      </c>
      <c r="E58" s="8">
        <v>14008</v>
      </c>
      <c r="F58" s="31" t="s">
        <v>706</v>
      </c>
      <c r="G58" s="8">
        <v>13013</v>
      </c>
      <c r="H58" s="10">
        <v>0</v>
      </c>
      <c r="I58" s="10">
        <v>1139.5999999999999</v>
      </c>
      <c r="J58" s="11"/>
      <c r="K58" t="str">
        <f t="shared" si="0"/>
        <v>5</v>
      </c>
    </row>
    <row r="59" spans="1:13" x14ac:dyDescent="0.2">
      <c r="A59" s="8">
        <v>6171</v>
      </c>
      <c r="B59" s="9" t="s">
        <v>29</v>
      </c>
      <c r="C59" s="8">
        <v>5169</v>
      </c>
      <c r="D59" s="9" t="s">
        <v>13</v>
      </c>
      <c r="E59" s="8">
        <v>14010</v>
      </c>
      <c r="F59" s="9" t="s">
        <v>280</v>
      </c>
      <c r="G59" s="8"/>
      <c r="H59" s="10"/>
      <c r="I59" s="10"/>
      <c r="J59" s="11">
        <v>436</v>
      </c>
      <c r="K59" t="str">
        <f t="shared" si="0"/>
        <v>5</v>
      </c>
    </row>
    <row r="60" spans="1:13" x14ac:dyDescent="0.2">
      <c r="A60" s="8">
        <v>6171</v>
      </c>
      <c r="B60" s="9" t="s">
        <v>29</v>
      </c>
      <c r="C60" s="8">
        <v>5169</v>
      </c>
      <c r="D60" s="9" t="s">
        <v>13</v>
      </c>
      <c r="E60" s="8">
        <v>17871</v>
      </c>
      <c r="F60" s="9" t="s">
        <v>281</v>
      </c>
      <c r="G60" s="8"/>
      <c r="H60" s="10">
        <v>206</v>
      </c>
      <c r="I60" s="10">
        <v>206</v>
      </c>
      <c r="J60" s="11">
        <v>206</v>
      </c>
      <c r="K60" t="str">
        <f t="shared" si="0"/>
        <v>5</v>
      </c>
    </row>
    <row r="61" spans="1:13" x14ac:dyDescent="0.2">
      <c r="A61" s="8">
        <v>6171</v>
      </c>
      <c r="B61" s="9" t="s">
        <v>29</v>
      </c>
      <c r="C61" s="8">
        <v>5169</v>
      </c>
      <c r="D61" s="9" t="s">
        <v>13</v>
      </c>
      <c r="E61" s="8">
        <v>51691</v>
      </c>
      <c r="F61" s="9" t="s">
        <v>282</v>
      </c>
      <c r="G61" s="8"/>
      <c r="H61" s="10">
        <v>450</v>
      </c>
      <c r="I61" s="10">
        <v>450</v>
      </c>
      <c r="J61" s="11">
        <v>450</v>
      </c>
      <c r="K61" t="str">
        <f t="shared" si="0"/>
        <v>5</v>
      </c>
    </row>
    <row r="62" spans="1:13" x14ac:dyDescent="0.2">
      <c r="A62" s="8">
        <v>6171</v>
      </c>
      <c r="B62" s="9" t="s">
        <v>29</v>
      </c>
      <c r="C62" s="8">
        <v>5169</v>
      </c>
      <c r="D62" s="9" t="s">
        <v>13</v>
      </c>
      <c r="E62" s="8">
        <v>51692</v>
      </c>
      <c r="F62" s="9" t="s">
        <v>283</v>
      </c>
      <c r="G62" s="8"/>
      <c r="H62" s="10">
        <v>525</v>
      </c>
      <c r="I62" s="10">
        <v>525</v>
      </c>
      <c r="J62" s="11">
        <v>525</v>
      </c>
      <c r="K62" t="str">
        <f t="shared" si="0"/>
        <v>5</v>
      </c>
    </row>
    <row r="63" spans="1:13" x14ac:dyDescent="0.2">
      <c r="A63" s="8">
        <v>6171</v>
      </c>
      <c r="B63" s="9" t="s">
        <v>29</v>
      </c>
      <c r="C63" s="8">
        <v>5169</v>
      </c>
      <c r="D63" s="9" t="s">
        <v>13</v>
      </c>
      <c r="E63" s="8">
        <v>51693</v>
      </c>
      <c r="F63" s="9" t="s">
        <v>284</v>
      </c>
      <c r="G63" s="8"/>
      <c r="H63" s="10">
        <v>252.5</v>
      </c>
      <c r="I63" s="10">
        <v>252.5</v>
      </c>
      <c r="J63" s="11">
        <v>272.5</v>
      </c>
      <c r="K63" t="str">
        <f t="shared" si="0"/>
        <v>5</v>
      </c>
    </row>
    <row r="64" spans="1:13" x14ac:dyDescent="0.2">
      <c r="A64" s="8">
        <v>6171</v>
      </c>
      <c r="B64" s="9" t="s">
        <v>29</v>
      </c>
      <c r="C64" s="8">
        <v>5169</v>
      </c>
      <c r="D64" s="9" t="s">
        <v>13</v>
      </c>
      <c r="E64" s="8">
        <v>51694</v>
      </c>
      <c r="F64" s="9" t="s">
        <v>285</v>
      </c>
      <c r="G64" s="8"/>
      <c r="H64" s="10">
        <v>700</v>
      </c>
      <c r="I64" s="10">
        <v>693.6</v>
      </c>
      <c r="J64" s="11">
        <v>700</v>
      </c>
      <c r="K64" t="str">
        <f t="shared" si="0"/>
        <v>5</v>
      </c>
    </row>
    <row r="65" spans="1:11" x14ac:dyDescent="0.2">
      <c r="A65" s="8">
        <v>6171</v>
      </c>
      <c r="B65" s="9" t="s">
        <v>29</v>
      </c>
      <c r="C65" s="8">
        <v>5169</v>
      </c>
      <c r="D65" s="9" t="s">
        <v>13</v>
      </c>
      <c r="E65" s="8">
        <v>51695</v>
      </c>
      <c r="F65" s="9" t="s">
        <v>286</v>
      </c>
      <c r="G65" s="8"/>
      <c r="H65" s="10">
        <v>30</v>
      </c>
      <c r="I65" s="10">
        <v>30</v>
      </c>
      <c r="J65" s="11">
        <v>30</v>
      </c>
      <c r="K65" t="str">
        <f t="shared" si="0"/>
        <v>5</v>
      </c>
    </row>
    <row r="66" spans="1:11" x14ac:dyDescent="0.2">
      <c r="A66" s="8">
        <v>6171</v>
      </c>
      <c r="B66" s="9" t="s">
        <v>29</v>
      </c>
      <c r="C66" s="8">
        <v>5169</v>
      </c>
      <c r="D66" s="9" t="s">
        <v>13</v>
      </c>
      <c r="E66" s="8">
        <v>130131</v>
      </c>
      <c r="F66" s="31" t="s">
        <v>686</v>
      </c>
      <c r="G66" s="8"/>
      <c r="H66" s="10">
        <v>0</v>
      </c>
      <c r="I66" s="10">
        <v>1793.1</v>
      </c>
      <c r="J66" s="11"/>
      <c r="K66" t="str">
        <f t="shared" si="0"/>
        <v>5</v>
      </c>
    </row>
    <row r="67" spans="1:11" x14ac:dyDescent="0.2">
      <c r="A67" s="8">
        <v>6171</v>
      </c>
      <c r="B67" s="9" t="s">
        <v>29</v>
      </c>
      <c r="C67" s="8">
        <v>5169</v>
      </c>
      <c r="D67" s="9" t="s">
        <v>13</v>
      </c>
      <c r="E67" s="8">
        <v>130131</v>
      </c>
      <c r="F67" s="31" t="s">
        <v>706</v>
      </c>
      <c r="G67" s="8">
        <v>13013</v>
      </c>
      <c r="H67" s="10">
        <v>600</v>
      </c>
      <c r="I67" s="10">
        <v>850.5</v>
      </c>
      <c r="J67" s="11"/>
      <c r="K67" t="str">
        <f t="shared" si="0"/>
        <v>5</v>
      </c>
    </row>
    <row r="68" spans="1:11" x14ac:dyDescent="0.2">
      <c r="A68" s="8">
        <v>6171</v>
      </c>
      <c r="B68" s="9" t="s">
        <v>29</v>
      </c>
      <c r="C68" s="8">
        <v>5171</v>
      </c>
      <c r="D68" s="9" t="s">
        <v>25</v>
      </c>
      <c r="E68" s="8">
        <v>51711</v>
      </c>
      <c r="F68" s="9" t="s">
        <v>287</v>
      </c>
      <c r="G68" s="8"/>
      <c r="H68" s="10">
        <v>876</v>
      </c>
      <c r="I68" s="10">
        <v>490.8</v>
      </c>
      <c r="J68" s="11">
        <v>858</v>
      </c>
      <c r="K68" t="str">
        <f t="shared" si="0"/>
        <v>5</v>
      </c>
    </row>
    <row r="69" spans="1:11" x14ac:dyDescent="0.2">
      <c r="A69" s="8">
        <v>6171</v>
      </c>
      <c r="B69" s="9" t="s">
        <v>29</v>
      </c>
      <c r="C69" s="8">
        <v>5171</v>
      </c>
      <c r="D69" s="9" t="s">
        <v>25</v>
      </c>
      <c r="E69" s="8">
        <v>51712</v>
      </c>
      <c r="F69" s="9" t="s">
        <v>288</v>
      </c>
      <c r="G69" s="8"/>
      <c r="H69" s="10">
        <v>110</v>
      </c>
      <c r="I69" s="10">
        <v>110</v>
      </c>
      <c r="J69" s="11">
        <v>105</v>
      </c>
      <c r="K69" t="str">
        <f t="shared" ref="K69:K108" si="1">LEFT(C69,1)</f>
        <v>5</v>
      </c>
    </row>
    <row r="70" spans="1:11" x14ac:dyDescent="0.2">
      <c r="A70" s="8">
        <v>6171</v>
      </c>
      <c r="B70" s="9" t="s">
        <v>29</v>
      </c>
      <c r="C70" s="8">
        <v>5171</v>
      </c>
      <c r="D70" s="9" t="s">
        <v>25</v>
      </c>
      <c r="E70" s="8">
        <v>51713</v>
      </c>
      <c r="F70" s="9" t="s">
        <v>289</v>
      </c>
      <c r="G70" s="8"/>
      <c r="H70" s="10">
        <v>60</v>
      </c>
      <c r="I70" s="10">
        <v>60</v>
      </c>
      <c r="J70" s="11">
        <v>60</v>
      </c>
      <c r="K70" t="str">
        <f t="shared" si="1"/>
        <v>5</v>
      </c>
    </row>
    <row r="71" spans="1:11" x14ac:dyDescent="0.2">
      <c r="A71" s="8">
        <v>6171</v>
      </c>
      <c r="B71" s="9" t="s">
        <v>29</v>
      </c>
      <c r="C71" s="8">
        <v>5173</v>
      </c>
      <c r="D71" s="9" t="s">
        <v>195</v>
      </c>
      <c r="E71" s="8"/>
      <c r="F71" s="9" t="s">
        <v>290</v>
      </c>
      <c r="G71" s="8"/>
      <c r="H71" s="10">
        <v>75</v>
      </c>
      <c r="I71" s="10">
        <v>75</v>
      </c>
      <c r="J71" s="11">
        <v>85</v>
      </c>
      <c r="K71" t="str">
        <f t="shared" si="1"/>
        <v>5</v>
      </c>
    </row>
    <row r="72" spans="1:11" x14ac:dyDescent="0.2">
      <c r="A72" s="8">
        <v>6171</v>
      </c>
      <c r="B72" s="9" t="s">
        <v>29</v>
      </c>
      <c r="C72" s="8">
        <v>5173</v>
      </c>
      <c r="D72" s="9" t="s">
        <v>195</v>
      </c>
      <c r="E72" s="8"/>
      <c r="F72" s="31" t="s">
        <v>703</v>
      </c>
      <c r="G72" s="8">
        <v>13011</v>
      </c>
      <c r="H72" s="10">
        <v>0</v>
      </c>
      <c r="I72" s="10">
        <v>2.5</v>
      </c>
      <c r="J72" s="11"/>
      <c r="K72" t="str">
        <f t="shared" si="1"/>
        <v>5</v>
      </c>
    </row>
    <row r="73" spans="1:11" x14ac:dyDescent="0.2">
      <c r="A73" s="8">
        <v>6171</v>
      </c>
      <c r="B73" s="9" t="s">
        <v>29</v>
      </c>
      <c r="C73" s="8">
        <v>5175</v>
      </c>
      <c r="D73" s="9" t="s">
        <v>199</v>
      </c>
      <c r="E73" s="8"/>
      <c r="F73" s="9" t="s">
        <v>291</v>
      </c>
      <c r="G73" s="8"/>
      <c r="H73" s="10">
        <v>25</v>
      </c>
      <c r="I73" s="10">
        <v>24.9</v>
      </c>
      <c r="J73" s="11">
        <v>25</v>
      </c>
      <c r="K73" t="str">
        <f t="shared" si="1"/>
        <v>5</v>
      </c>
    </row>
    <row r="74" spans="1:11" x14ac:dyDescent="0.2">
      <c r="A74" s="8">
        <v>6171</v>
      </c>
      <c r="B74" s="9" t="s">
        <v>29</v>
      </c>
      <c r="C74" s="8">
        <v>5175</v>
      </c>
      <c r="D74" s="9" t="s">
        <v>199</v>
      </c>
      <c r="E74" s="8">
        <v>130131</v>
      </c>
      <c r="F74" s="31" t="s">
        <v>291</v>
      </c>
      <c r="G74" s="8"/>
      <c r="H74" s="10">
        <v>0</v>
      </c>
      <c r="I74" s="10">
        <v>1.1000000000000001</v>
      </c>
      <c r="J74" s="11"/>
      <c r="K74" t="str">
        <f t="shared" si="1"/>
        <v>5</v>
      </c>
    </row>
    <row r="75" spans="1:11" x14ac:dyDescent="0.2">
      <c r="A75" s="8">
        <v>6171</v>
      </c>
      <c r="B75" s="9" t="s">
        <v>29</v>
      </c>
      <c r="C75" s="8">
        <v>5175</v>
      </c>
      <c r="D75" s="9" t="s">
        <v>199</v>
      </c>
      <c r="E75" s="8">
        <v>130131</v>
      </c>
      <c r="F75" s="31" t="s">
        <v>706</v>
      </c>
      <c r="G75" s="8">
        <v>13013</v>
      </c>
      <c r="H75" s="10">
        <v>0</v>
      </c>
      <c r="I75" s="10">
        <v>2.6</v>
      </c>
      <c r="J75" s="11"/>
      <c r="K75" t="str">
        <f t="shared" si="1"/>
        <v>5</v>
      </c>
    </row>
    <row r="76" spans="1:11" x14ac:dyDescent="0.2">
      <c r="A76" s="8">
        <v>6171</v>
      </c>
      <c r="B76" s="9" t="s">
        <v>29</v>
      </c>
      <c r="C76" s="8">
        <v>5192</v>
      </c>
      <c r="D76" s="9" t="s">
        <v>292</v>
      </c>
      <c r="E76" s="8"/>
      <c r="F76" s="31" t="s">
        <v>687</v>
      </c>
      <c r="G76" s="8"/>
      <c r="H76" s="10">
        <v>0</v>
      </c>
      <c r="I76" s="10">
        <v>26.5</v>
      </c>
      <c r="J76" s="11"/>
      <c r="K76" t="str">
        <f t="shared" si="1"/>
        <v>5</v>
      </c>
    </row>
    <row r="77" spans="1:11" x14ac:dyDescent="0.2">
      <c r="A77" s="8">
        <v>6171</v>
      </c>
      <c r="B77" s="9" t="s">
        <v>29</v>
      </c>
      <c r="C77" s="8">
        <v>5194</v>
      </c>
      <c r="D77" s="9" t="s">
        <v>200</v>
      </c>
      <c r="E77" s="8"/>
      <c r="F77" s="9" t="s">
        <v>293</v>
      </c>
      <c r="G77" s="8"/>
      <c r="H77" s="10">
        <v>3</v>
      </c>
      <c r="I77" s="10">
        <v>3</v>
      </c>
      <c r="J77" s="11">
        <v>3</v>
      </c>
      <c r="K77" t="str">
        <f t="shared" si="1"/>
        <v>5</v>
      </c>
    </row>
    <row r="78" spans="1:11" x14ac:dyDescent="0.2">
      <c r="A78" s="8">
        <v>6171</v>
      </c>
      <c r="B78" s="9" t="s">
        <v>29</v>
      </c>
      <c r="C78" s="8">
        <v>5362</v>
      </c>
      <c r="D78" s="9" t="s">
        <v>126</v>
      </c>
      <c r="E78" s="8"/>
      <c r="F78" s="9" t="s">
        <v>294</v>
      </c>
      <c r="G78" s="8"/>
      <c r="H78" s="10">
        <v>30</v>
      </c>
      <c r="I78" s="10">
        <v>30</v>
      </c>
      <c r="J78" s="11">
        <v>30</v>
      </c>
      <c r="K78" t="str">
        <f t="shared" si="1"/>
        <v>5</v>
      </c>
    </row>
    <row r="79" spans="1:11" x14ac:dyDescent="0.2">
      <c r="A79" s="8">
        <v>6171</v>
      </c>
      <c r="B79" s="9" t="s">
        <v>29</v>
      </c>
      <c r="C79" s="8">
        <v>5424</v>
      </c>
      <c r="D79" s="9" t="s">
        <v>196</v>
      </c>
      <c r="E79" s="8"/>
      <c r="F79" s="31" t="s">
        <v>688</v>
      </c>
      <c r="G79" s="8"/>
      <c r="H79" s="10">
        <v>0</v>
      </c>
      <c r="I79" s="10">
        <v>59.9</v>
      </c>
      <c r="J79" s="11"/>
      <c r="K79" t="str">
        <f t="shared" si="1"/>
        <v>5</v>
      </c>
    </row>
    <row r="80" spans="1:11" x14ac:dyDescent="0.2">
      <c r="A80" s="8">
        <v>6171</v>
      </c>
      <c r="B80" s="9" t="s">
        <v>29</v>
      </c>
      <c r="C80" s="8">
        <v>5424</v>
      </c>
      <c r="D80" s="9" t="s">
        <v>196</v>
      </c>
      <c r="E80" s="8"/>
      <c r="F80" s="31" t="s">
        <v>704</v>
      </c>
      <c r="G80" s="8">
        <v>13011</v>
      </c>
      <c r="H80" s="10">
        <v>0</v>
      </c>
      <c r="I80" s="10">
        <v>2.9</v>
      </c>
      <c r="J80" s="11"/>
      <c r="K80" t="str">
        <f t="shared" si="1"/>
        <v>5</v>
      </c>
    </row>
    <row r="81" spans="1:12" x14ac:dyDescent="0.2">
      <c r="A81" s="8">
        <v>6171</v>
      </c>
      <c r="B81" s="9" t="s">
        <v>29</v>
      </c>
      <c r="C81" s="8">
        <v>5499</v>
      </c>
      <c r="D81" s="9" t="s">
        <v>295</v>
      </c>
      <c r="E81" s="8"/>
      <c r="F81" s="9" t="s">
        <v>296</v>
      </c>
      <c r="G81" s="8"/>
      <c r="H81" s="10">
        <v>723</v>
      </c>
      <c r="I81" s="10">
        <v>723</v>
      </c>
      <c r="J81" s="11">
        <v>984</v>
      </c>
      <c r="K81" t="str">
        <f t="shared" si="1"/>
        <v>5</v>
      </c>
    </row>
    <row r="82" spans="1:12" x14ac:dyDescent="0.2">
      <c r="A82" s="8">
        <v>6171</v>
      </c>
      <c r="B82" s="9" t="s">
        <v>29</v>
      </c>
      <c r="C82" s="8">
        <v>6111</v>
      </c>
      <c r="D82" s="9" t="s">
        <v>297</v>
      </c>
      <c r="E82" s="8">
        <v>14010</v>
      </c>
      <c r="F82" s="31" t="s">
        <v>689</v>
      </c>
      <c r="G82" s="8"/>
      <c r="H82" s="10">
        <v>4945</v>
      </c>
      <c r="I82" s="10">
        <v>4416</v>
      </c>
      <c r="J82" s="11"/>
      <c r="K82" t="str">
        <f t="shared" si="1"/>
        <v>6</v>
      </c>
    </row>
    <row r="83" spans="1:12" x14ac:dyDescent="0.2">
      <c r="A83" s="8">
        <v>6171</v>
      </c>
      <c r="B83" s="9" t="s">
        <v>29</v>
      </c>
      <c r="C83" s="8">
        <v>6111</v>
      </c>
      <c r="D83" s="9" t="s">
        <v>297</v>
      </c>
      <c r="E83" s="8">
        <v>14010</v>
      </c>
      <c r="F83" s="31" t="s">
        <v>689</v>
      </c>
      <c r="G83" s="8">
        <v>17968</v>
      </c>
      <c r="H83" s="10">
        <v>0</v>
      </c>
      <c r="I83" s="10">
        <v>30</v>
      </c>
      <c r="J83" s="11"/>
      <c r="K83" t="str">
        <f t="shared" si="1"/>
        <v>6</v>
      </c>
    </row>
    <row r="84" spans="1:12" x14ac:dyDescent="0.2">
      <c r="A84" s="8">
        <v>6171</v>
      </c>
      <c r="B84" s="9" t="s">
        <v>29</v>
      </c>
      <c r="C84" s="8">
        <v>6111</v>
      </c>
      <c r="D84" s="9" t="s">
        <v>297</v>
      </c>
      <c r="E84" s="8">
        <v>14010</v>
      </c>
      <c r="F84" s="31" t="s">
        <v>689</v>
      </c>
      <c r="G84" s="8">
        <v>17969</v>
      </c>
      <c r="H84" s="10">
        <v>0</v>
      </c>
      <c r="I84" s="10">
        <v>499</v>
      </c>
      <c r="J84" s="11"/>
      <c r="K84" t="str">
        <f t="shared" si="1"/>
        <v>6</v>
      </c>
    </row>
    <row r="85" spans="1:12" x14ac:dyDescent="0.2">
      <c r="A85" s="8">
        <v>6171</v>
      </c>
      <c r="B85" s="9" t="s">
        <v>29</v>
      </c>
      <c r="C85" s="8">
        <v>6121</v>
      </c>
      <c r="D85" s="9" t="s">
        <v>141</v>
      </c>
      <c r="E85" s="8"/>
      <c r="F85" s="9" t="s">
        <v>298</v>
      </c>
      <c r="G85" s="8"/>
      <c r="H85" s="10"/>
      <c r="I85" s="10"/>
      <c r="J85" s="11">
        <v>450</v>
      </c>
      <c r="K85" t="str">
        <f t="shared" si="1"/>
        <v>6</v>
      </c>
    </row>
    <row r="86" spans="1:12" x14ac:dyDescent="0.2">
      <c r="A86" s="8">
        <v>6171</v>
      </c>
      <c r="B86" s="9" t="s">
        <v>29</v>
      </c>
      <c r="C86" s="8">
        <v>6122</v>
      </c>
      <c r="D86" s="9" t="s">
        <v>148</v>
      </c>
      <c r="E86" s="8"/>
      <c r="F86" s="9" t="s">
        <v>299</v>
      </c>
      <c r="G86" s="8"/>
      <c r="H86" s="10">
        <v>0</v>
      </c>
      <c r="I86" s="10">
        <v>385.2</v>
      </c>
      <c r="J86" s="11">
        <v>500</v>
      </c>
      <c r="K86" t="str">
        <f t="shared" si="1"/>
        <v>6</v>
      </c>
    </row>
    <row r="87" spans="1:12" x14ac:dyDescent="0.2">
      <c r="A87" s="45" t="s">
        <v>444</v>
      </c>
      <c r="B87" s="46"/>
      <c r="C87" s="45"/>
      <c r="D87" s="46"/>
      <c r="E87" s="45"/>
      <c r="F87" s="46"/>
      <c r="G87" s="45"/>
      <c r="H87" s="47">
        <v>49220.2</v>
      </c>
      <c r="I87" s="47">
        <v>55971.7</v>
      </c>
      <c r="J87" s="48">
        <v>49077.599999999999</v>
      </c>
      <c r="K87" t="str">
        <f t="shared" si="1"/>
        <v/>
      </c>
      <c r="L87" s="32"/>
    </row>
    <row r="88" spans="1:12" x14ac:dyDescent="0.2">
      <c r="A88" s="12" t="s">
        <v>445</v>
      </c>
      <c r="B88" s="13"/>
      <c r="C88" s="12"/>
      <c r="D88" s="13"/>
      <c r="E88" s="12"/>
      <c r="F88" s="13"/>
      <c r="G88" s="12"/>
      <c r="H88" s="14">
        <v>0</v>
      </c>
      <c r="I88" s="14">
        <v>4229.7</v>
      </c>
      <c r="J88" s="15">
        <v>32</v>
      </c>
      <c r="K88" t="str">
        <f t="shared" si="1"/>
        <v/>
      </c>
    </row>
    <row r="89" spans="1:12" x14ac:dyDescent="0.2">
      <c r="A89" s="12" t="s">
        <v>446</v>
      </c>
      <c r="B89" s="13"/>
      <c r="C89" s="12"/>
      <c r="D89" s="13"/>
      <c r="E89" s="12"/>
      <c r="F89" s="13"/>
      <c r="G89" s="12"/>
      <c r="H89" s="14">
        <v>49220.2</v>
      </c>
      <c r="I89" s="14">
        <v>55971.7</v>
      </c>
      <c r="J89" s="15">
        <v>49077.599999999999</v>
      </c>
      <c r="K89" t="str">
        <f t="shared" si="1"/>
        <v/>
      </c>
    </row>
    <row r="90" spans="1:12" x14ac:dyDescent="0.2">
      <c r="A90" s="12" t="s">
        <v>447</v>
      </c>
      <c r="B90" s="13"/>
      <c r="C90" s="12"/>
      <c r="D90" s="13"/>
      <c r="E90" s="12"/>
      <c r="F90" s="13"/>
      <c r="G90" s="12"/>
      <c r="H90" s="14">
        <v>-49220.2</v>
      </c>
      <c r="I90" s="14">
        <v>-51742</v>
      </c>
      <c r="J90" s="15">
        <v>-49045.599999999999</v>
      </c>
      <c r="K90" t="str">
        <f t="shared" si="1"/>
        <v/>
      </c>
    </row>
    <row r="91" spans="1:12" s="17" customFormat="1" ht="15.6" customHeight="1" x14ac:dyDescent="0.2">
      <c r="A91" s="66" t="s">
        <v>312</v>
      </c>
      <c r="B91" s="66"/>
      <c r="C91" s="66"/>
      <c r="D91" s="66"/>
      <c r="E91" s="66"/>
      <c r="F91" s="66"/>
      <c r="G91" s="66"/>
      <c r="H91" s="66"/>
      <c r="I91" s="66"/>
      <c r="J91" s="67"/>
      <c r="K91" t="str">
        <f t="shared" si="1"/>
        <v/>
      </c>
    </row>
    <row r="92" spans="1:12" x14ac:dyDescent="0.2">
      <c r="A92" s="8">
        <v>6112</v>
      </c>
      <c r="B92" s="9" t="s">
        <v>301</v>
      </c>
      <c r="C92" s="8">
        <v>5023</v>
      </c>
      <c r="D92" s="9" t="s">
        <v>302</v>
      </c>
      <c r="E92" s="8"/>
      <c r="F92" s="9" t="s">
        <v>303</v>
      </c>
      <c r="G92" s="8"/>
      <c r="H92" s="10">
        <v>3581.3</v>
      </c>
      <c r="I92" s="10">
        <v>3581.3</v>
      </c>
      <c r="J92" s="11">
        <v>2987</v>
      </c>
      <c r="K92" t="str">
        <f t="shared" si="1"/>
        <v>5</v>
      </c>
    </row>
    <row r="93" spans="1:12" x14ac:dyDescent="0.2">
      <c r="A93" s="8">
        <v>6112</v>
      </c>
      <c r="B93" s="9" t="s">
        <v>301</v>
      </c>
      <c r="C93" s="8">
        <v>5031</v>
      </c>
      <c r="D93" s="9" t="s">
        <v>169</v>
      </c>
      <c r="E93" s="8"/>
      <c r="F93" s="9" t="s">
        <v>304</v>
      </c>
      <c r="G93" s="8"/>
      <c r="H93" s="10">
        <v>404.7</v>
      </c>
      <c r="I93" s="10">
        <v>404.7</v>
      </c>
      <c r="J93" s="11">
        <v>405</v>
      </c>
      <c r="K93" t="str">
        <f t="shared" si="1"/>
        <v>5</v>
      </c>
    </row>
    <row r="94" spans="1:12" x14ac:dyDescent="0.2">
      <c r="A94" s="8">
        <v>6112</v>
      </c>
      <c r="B94" s="9" t="s">
        <v>301</v>
      </c>
      <c r="C94" s="8">
        <v>5032</v>
      </c>
      <c r="D94" s="9" t="s">
        <v>170</v>
      </c>
      <c r="E94" s="8"/>
      <c r="F94" s="9" t="s">
        <v>305</v>
      </c>
      <c r="G94" s="8"/>
      <c r="H94" s="10">
        <v>265.8</v>
      </c>
      <c r="I94" s="10">
        <v>265.8</v>
      </c>
      <c r="J94" s="11">
        <v>269</v>
      </c>
      <c r="K94" t="str">
        <f t="shared" si="1"/>
        <v>5</v>
      </c>
    </row>
    <row r="95" spans="1:12" x14ac:dyDescent="0.2">
      <c r="A95" s="8">
        <v>6112</v>
      </c>
      <c r="B95" s="9" t="s">
        <v>301</v>
      </c>
      <c r="C95" s="8">
        <v>5139</v>
      </c>
      <c r="D95" s="9" t="s">
        <v>18</v>
      </c>
      <c r="E95" s="8"/>
      <c r="F95" s="31" t="s">
        <v>690</v>
      </c>
      <c r="G95" s="8"/>
      <c r="H95" s="10">
        <v>1.5</v>
      </c>
      <c r="I95" s="10">
        <v>1.5</v>
      </c>
      <c r="J95" s="11"/>
      <c r="K95" t="str">
        <f t="shared" si="1"/>
        <v>5</v>
      </c>
    </row>
    <row r="96" spans="1:12" x14ac:dyDescent="0.2">
      <c r="A96" s="8">
        <v>6112</v>
      </c>
      <c r="B96" s="9" t="s">
        <v>301</v>
      </c>
      <c r="C96" s="8">
        <v>5167</v>
      </c>
      <c r="D96" s="9" t="s">
        <v>123</v>
      </c>
      <c r="E96" s="8"/>
      <c r="F96" s="9" t="s">
        <v>306</v>
      </c>
      <c r="G96" s="8"/>
      <c r="H96" s="10">
        <v>15</v>
      </c>
      <c r="I96" s="10">
        <v>15</v>
      </c>
      <c r="J96" s="11">
        <v>100</v>
      </c>
      <c r="K96" t="str">
        <f t="shared" si="1"/>
        <v>5</v>
      </c>
    </row>
    <row r="97" spans="1:12" x14ac:dyDescent="0.2">
      <c r="A97" s="8">
        <v>6112</v>
      </c>
      <c r="B97" s="9" t="s">
        <v>301</v>
      </c>
      <c r="C97" s="8">
        <v>5173</v>
      </c>
      <c r="D97" s="9" t="s">
        <v>195</v>
      </c>
      <c r="E97" s="8"/>
      <c r="F97" s="9" t="s">
        <v>307</v>
      </c>
      <c r="G97" s="8"/>
      <c r="H97" s="10">
        <v>32</v>
      </c>
      <c r="I97" s="10">
        <v>32</v>
      </c>
      <c r="J97" s="11">
        <v>40</v>
      </c>
      <c r="K97" t="str">
        <f t="shared" si="1"/>
        <v>5</v>
      </c>
    </row>
    <row r="98" spans="1:12" x14ac:dyDescent="0.2">
      <c r="A98" s="8">
        <v>6112</v>
      </c>
      <c r="B98" s="9" t="s">
        <v>301</v>
      </c>
      <c r="C98" s="8">
        <v>5175</v>
      </c>
      <c r="D98" s="9" t="s">
        <v>199</v>
      </c>
      <c r="E98" s="8"/>
      <c r="F98" s="9" t="s">
        <v>308</v>
      </c>
      <c r="G98" s="8"/>
      <c r="H98" s="10">
        <v>37</v>
      </c>
      <c r="I98" s="10">
        <v>37</v>
      </c>
      <c r="J98" s="11">
        <v>40</v>
      </c>
      <c r="K98" t="str">
        <f t="shared" si="1"/>
        <v>5</v>
      </c>
    </row>
    <row r="99" spans="1:12" x14ac:dyDescent="0.2">
      <c r="A99" s="8">
        <v>6112</v>
      </c>
      <c r="B99" s="9" t="s">
        <v>301</v>
      </c>
      <c r="C99" s="8">
        <v>5179</v>
      </c>
      <c r="D99" s="9" t="s">
        <v>309</v>
      </c>
      <c r="E99" s="8"/>
      <c r="F99" s="31" t="s">
        <v>691</v>
      </c>
      <c r="G99" s="8"/>
      <c r="H99" s="10">
        <v>15</v>
      </c>
      <c r="I99" s="10">
        <v>15</v>
      </c>
      <c r="J99" s="11"/>
      <c r="K99" t="str">
        <f t="shared" si="1"/>
        <v>5</v>
      </c>
    </row>
    <row r="100" spans="1:12" x14ac:dyDescent="0.2">
      <c r="A100" s="8">
        <v>6112</v>
      </c>
      <c r="B100" s="9" t="s">
        <v>301</v>
      </c>
      <c r="C100" s="8">
        <v>5194</v>
      </c>
      <c r="D100" s="9" t="s">
        <v>200</v>
      </c>
      <c r="E100" s="8"/>
      <c r="F100" s="9" t="s">
        <v>310</v>
      </c>
      <c r="G100" s="8"/>
      <c r="H100" s="10">
        <v>30</v>
      </c>
      <c r="I100" s="10">
        <v>30</v>
      </c>
      <c r="J100" s="11">
        <v>30</v>
      </c>
      <c r="K100" t="str">
        <f t="shared" si="1"/>
        <v>5</v>
      </c>
    </row>
    <row r="101" spans="1:12" x14ac:dyDescent="0.2">
      <c r="A101" s="8">
        <v>6112</v>
      </c>
      <c r="B101" s="9" t="s">
        <v>301</v>
      </c>
      <c r="C101" s="8">
        <v>5424</v>
      </c>
      <c r="D101" s="9" t="s">
        <v>196</v>
      </c>
      <c r="E101" s="8"/>
      <c r="F101" s="31" t="s">
        <v>692</v>
      </c>
      <c r="G101" s="8"/>
      <c r="H101" s="10">
        <v>15</v>
      </c>
      <c r="I101" s="10">
        <v>15</v>
      </c>
      <c r="J101" s="11"/>
      <c r="K101" t="str">
        <f t="shared" si="1"/>
        <v>5</v>
      </c>
    </row>
    <row r="102" spans="1:12" x14ac:dyDescent="0.2">
      <c r="A102" s="8">
        <v>6112</v>
      </c>
      <c r="B102" s="9" t="s">
        <v>301</v>
      </c>
      <c r="C102" s="8">
        <v>5499</v>
      </c>
      <c r="D102" s="9" t="s">
        <v>295</v>
      </c>
      <c r="E102" s="8"/>
      <c r="F102" s="9" t="s">
        <v>311</v>
      </c>
      <c r="G102" s="8"/>
      <c r="H102" s="10">
        <v>48.6</v>
      </c>
      <c r="I102" s="10">
        <v>48.6</v>
      </c>
      <c r="J102" s="11">
        <v>49</v>
      </c>
      <c r="K102" t="str">
        <f t="shared" si="1"/>
        <v>5</v>
      </c>
    </row>
    <row r="103" spans="1:12" x14ac:dyDescent="0.2">
      <c r="A103" s="45" t="s">
        <v>448</v>
      </c>
      <c r="B103" s="46"/>
      <c r="C103" s="45"/>
      <c r="D103" s="46"/>
      <c r="E103" s="45"/>
      <c r="F103" s="46"/>
      <c r="G103" s="45"/>
      <c r="H103" s="47">
        <v>4445.8999999999996</v>
      </c>
      <c r="I103" s="47">
        <v>4445.8999999999996</v>
      </c>
      <c r="J103" s="48">
        <v>3920</v>
      </c>
      <c r="K103" t="str">
        <f t="shared" si="1"/>
        <v/>
      </c>
      <c r="L103" s="32"/>
    </row>
    <row r="104" spans="1:12" x14ac:dyDescent="0.2">
      <c r="A104" s="12" t="s">
        <v>449</v>
      </c>
      <c r="B104" s="13"/>
      <c r="C104" s="12"/>
      <c r="D104" s="13"/>
      <c r="E104" s="12"/>
      <c r="F104" s="13"/>
      <c r="G104" s="12"/>
      <c r="H104" s="14">
        <v>4445.8999999999996</v>
      </c>
      <c r="I104" s="14">
        <v>4445.8999999999996</v>
      </c>
      <c r="J104" s="15">
        <v>3920</v>
      </c>
      <c r="K104" t="str">
        <f t="shared" si="1"/>
        <v/>
      </c>
    </row>
    <row r="105" spans="1:12" x14ac:dyDescent="0.2">
      <c r="K105" t="str">
        <f t="shared" si="1"/>
        <v/>
      </c>
    </row>
    <row r="106" spans="1:12" x14ac:dyDescent="0.2">
      <c r="A106" s="4" t="s">
        <v>450</v>
      </c>
      <c r="B106" s="5"/>
      <c r="C106" s="4"/>
      <c r="D106" s="5"/>
      <c r="E106" s="4"/>
      <c r="F106" s="5"/>
      <c r="G106" s="4"/>
      <c r="H106" s="6">
        <v>0</v>
      </c>
      <c r="I106" s="6">
        <v>4229.7</v>
      </c>
      <c r="J106" s="7">
        <v>32</v>
      </c>
      <c r="K106" t="str">
        <f t="shared" si="1"/>
        <v/>
      </c>
    </row>
    <row r="107" spans="1:12" x14ac:dyDescent="0.2">
      <c r="A107" s="4" t="s">
        <v>451</v>
      </c>
      <c r="B107" s="5"/>
      <c r="C107" s="4"/>
      <c r="D107" s="5"/>
      <c r="E107" s="4"/>
      <c r="F107" s="5"/>
      <c r="G107" s="4"/>
      <c r="H107" s="6">
        <v>53666.1</v>
      </c>
      <c r="I107" s="6">
        <v>60417.599999999999</v>
      </c>
      <c r="J107" s="7">
        <v>52997.599999999999</v>
      </c>
      <c r="K107" t="str">
        <f t="shared" si="1"/>
        <v/>
      </c>
      <c r="L107" s="32"/>
    </row>
    <row r="108" spans="1:12" x14ac:dyDescent="0.2">
      <c r="A108" s="4" t="s">
        <v>452</v>
      </c>
      <c r="B108" s="5"/>
      <c r="C108" s="4"/>
      <c r="D108" s="5"/>
      <c r="E108" s="4"/>
      <c r="F108" s="5"/>
      <c r="G108" s="4"/>
      <c r="H108" s="6">
        <v>-53666.1</v>
      </c>
      <c r="I108" s="6">
        <v>-56187.9</v>
      </c>
      <c r="J108" s="7">
        <v>-52965.599999999999</v>
      </c>
      <c r="K108" t="str">
        <f t="shared" si="1"/>
        <v/>
      </c>
    </row>
  </sheetData>
  <mergeCells count="3">
    <mergeCell ref="A2:J2"/>
    <mergeCell ref="A3:J3"/>
    <mergeCell ref="A91:J91"/>
  </mergeCells>
  <pageMargins left="0.19685039369791668" right="0.19685039369791668" top="0.19685039369791668" bottom="0.39370078739583336" header="0.19685039369791668" footer="0.19685039369791668"/>
  <pageSetup paperSize="9" scale="58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2018-12-11T09:54:44Z</dcterms:created>
  <dcterms:modified xsi:type="dcterms:W3CDTF">2018-12-12T14:04:39Z</dcterms:modified>
</cp:coreProperties>
</file>