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12345"/>
  </bookViews>
  <sheets>
    <sheet name="SVR ZUŠ" sheetId="7" r:id="rId1"/>
    <sheet name="SVR ZSA" sheetId="6" r:id="rId2"/>
    <sheet name="SVR ZŠ Tyršova" sheetId="5" r:id="rId3"/>
    <sheet name="SVR ZŠ Komenského" sheetId="4" r:id="rId4"/>
    <sheet name="SVR TSMS" sheetId="3" r:id="rId5"/>
    <sheet name="SVR MŠ Zvídálek" sheetId="2" r:id="rId6"/>
    <sheet name="SVR DDM" sheetId="1" r:id="rId7"/>
  </sheets>
  <definedNames>
    <definedName name="_xlnm.Print_Titles" localSheetId="6">'SVR DDM'!$1:$2</definedName>
    <definedName name="_xlnm.Print_Titles" localSheetId="5">'SVR MŠ Zvídálek'!$1:$2</definedName>
    <definedName name="_xlnm.Print_Titles" localSheetId="4">'SVR TSMS'!$1:$2</definedName>
    <definedName name="_xlnm.Print_Titles" localSheetId="1">'SVR ZSA'!$1:$2</definedName>
    <definedName name="_xlnm.Print_Titles" localSheetId="3">'SVR ZŠ Komenského'!$1:$2</definedName>
    <definedName name="_xlnm.Print_Titles" localSheetId="2">'SVR ZŠ Tyršova'!$1:$2</definedName>
    <definedName name="_xlnm.Print_Titles" localSheetId="0">'SVR ZUŠ'!$1:$2</definedName>
    <definedName name="Print_Titles_0" localSheetId="5">'SVR MŠ Zvídálek'!$1:$2</definedName>
    <definedName name="Print_Titles_0_0" localSheetId="5">'SVR MŠ Zvídálek'!$1:$2</definedName>
    <definedName name="Print_Titles_0_0_0" localSheetId="5">'SVR MŠ Zvídálek'!$1:$2</definedName>
  </definedNames>
  <calcPr calcId="145621"/>
</workbook>
</file>

<file path=xl/calcChain.xml><?xml version="1.0" encoding="utf-8"?>
<calcChain xmlns="http://schemas.openxmlformats.org/spreadsheetml/2006/main">
  <c r="F17" i="7" l="1"/>
  <c r="F21" i="7" s="1"/>
  <c r="D17" i="7"/>
  <c r="F16" i="7"/>
  <c r="E16" i="7"/>
  <c r="E17" i="7" s="1"/>
  <c r="E21" i="7" s="1"/>
  <c r="D16" i="7"/>
  <c r="F13" i="7"/>
  <c r="F18" i="7" s="1"/>
  <c r="F22" i="7" s="1"/>
  <c r="E13" i="7"/>
  <c r="E18" i="7" s="1"/>
  <c r="E22" i="7" s="1"/>
  <c r="D13" i="7"/>
  <c r="D53" i="6" l="1"/>
  <c r="E23" i="6"/>
  <c r="D23" i="6"/>
  <c r="F34" i="5" l="1"/>
  <c r="E34" i="5"/>
  <c r="F25" i="5"/>
  <c r="E25" i="5"/>
  <c r="D25" i="5"/>
  <c r="F17" i="5"/>
  <c r="F16" i="5"/>
  <c r="E16" i="5"/>
  <c r="E17" i="5" s="1"/>
  <c r="F15" i="5"/>
  <c r="F33" i="5" s="1"/>
  <c r="E15" i="5"/>
  <c r="E33" i="5" s="1"/>
  <c r="D15" i="5"/>
  <c r="D16" i="5" s="1"/>
  <c r="D17" i="5" s="1"/>
  <c r="F11" i="5"/>
  <c r="E11" i="5"/>
  <c r="D11" i="5"/>
  <c r="D34" i="5" s="1"/>
  <c r="D33" i="5" l="1"/>
  <c r="D42" i="4" l="1"/>
  <c r="D40" i="4"/>
  <c r="D41" i="4" s="1"/>
  <c r="D43" i="4" s="1"/>
  <c r="E39" i="4"/>
  <c r="F39" i="4" s="1"/>
  <c r="E38" i="4"/>
  <c r="E40" i="4" s="1"/>
  <c r="E41" i="4" s="1"/>
  <c r="E37" i="4"/>
  <c r="E42" i="4" s="1"/>
  <c r="D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F37" i="4" s="1"/>
  <c r="F42" i="4" s="1"/>
  <c r="E27" i="4"/>
  <c r="D23" i="4"/>
  <c r="D22" i="4"/>
  <c r="D45" i="4" s="1"/>
  <c r="F21" i="4"/>
  <c r="E20" i="4"/>
  <c r="F20" i="4" s="1"/>
  <c r="E19" i="4"/>
  <c r="F19" i="4" s="1"/>
  <c r="E18" i="4"/>
  <c r="F18" i="4" s="1"/>
  <c r="E17" i="4"/>
  <c r="F17" i="4" s="1"/>
  <c r="E16" i="4"/>
  <c r="F16" i="4" s="1"/>
  <c r="F22" i="4" s="1"/>
  <c r="E15" i="4"/>
  <c r="E24" i="4" s="1"/>
  <c r="D15" i="4"/>
  <c r="D46" i="4" s="1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F15" i="4" s="1"/>
  <c r="E3" i="4"/>
  <c r="D47" i="4" l="1"/>
  <c r="E43" i="4"/>
  <c r="F23" i="4"/>
  <c r="F24" i="4"/>
  <c r="F46" i="4"/>
  <c r="F38" i="4"/>
  <c r="F40" i="4" s="1"/>
  <c r="F41" i="4" s="1"/>
  <c r="F43" i="4" s="1"/>
  <c r="E22" i="4"/>
  <c r="D24" i="4"/>
  <c r="D25" i="4" s="1"/>
  <c r="E45" i="4" l="1"/>
  <c r="E47" i="4" s="1"/>
  <c r="E23" i="4"/>
  <c r="E25" i="4" s="1"/>
  <c r="F25" i="4"/>
  <c r="F45" i="4"/>
  <c r="F47" i="4" s="1"/>
  <c r="F22" i="1" l="1"/>
  <c r="D22" i="1"/>
  <c r="F17" i="1"/>
  <c r="E16" i="1"/>
  <c r="E21" i="1" s="1"/>
  <c r="F15" i="1"/>
  <c r="F16" i="1" s="1"/>
  <c r="F21" i="1" s="1"/>
  <c r="E15" i="1"/>
  <c r="D15" i="1"/>
  <c r="D16" i="1" s="1"/>
  <c r="D21" i="1" s="1"/>
  <c r="F10" i="1"/>
  <c r="E10" i="1"/>
  <c r="E22" i="1" s="1"/>
  <c r="D10" i="1"/>
  <c r="D17" i="1" s="1"/>
  <c r="E17" i="1" l="1"/>
</calcChain>
</file>

<file path=xl/sharedStrings.xml><?xml version="1.0" encoding="utf-8"?>
<sst xmlns="http://schemas.openxmlformats.org/spreadsheetml/2006/main" count="274" uniqueCount="76">
  <si>
    <t>DDM Slavkov u Brna
Rok 2019, Tisíce, Náklady a výnosy</t>
  </si>
  <si>
    <t>PČ</t>
  </si>
  <si>
    <t>SÚ</t>
  </si>
  <si>
    <t>Název syntetického účtu</t>
  </si>
  <si>
    <t>R 2019</t>
  </si>
  <si>
    <t>SVR 2020</t>
  </si>
  <si>
    <t>SVR 2021</t>
  </si>
  <si>
    <t>Spotřeba materiálu</t>
  </si>
  <si>
    <t>Opravy a udržování</t>
  </si>
  <si>
    <t>Ostatní služby</t>
  </si>
  <si>
    <t>Mzdové náklady</t>
  </si>
  <si>
    <t>Ostatní náklady z činnosti</t>
  </si>
  <si>
    <t>Náklady z drobného dlouhodobého majetku</t>
  </si>
  <si>
    <t>Daň z příjmů</t>
  </si>
  <si>
    <t>N 1</t>
  </si>
  <si>
    <t>Výnosy z prodeje služeb</t>
  </si>
  <si>
    <t>Čerpání fondů</t>
  </si>
  <si>
    <t>Úroky</t>
  </si>
  <si>
    <t>Výnosy územních rozpočtů z transferů</t>
  </si>
  <si>
    <t>V 1</t>
  </si>
  <si>
    <t>Výnosy 1 (HČ)</t>
  </si>
  <si>
    <t>Náklady 1 (HČ)</t>
  </si>
  <si>
    <t>Hospodářský výsledek 1 (HČ)</t>
  </si>
  <si>
    <t>Celkem Výnosy</t>
  </si>
  <si>
    <t>Celkem Náklady</t>
  </si>
  <si>
    <t>Celkem Hospodářský výsledek</t>
  </si>
  <si>
    <t>Mateřská škola Zvídálek
Rok 2019, Tisíce, Náklady a výnosy</t>
  </si>
  <si>
    <t>Spotřeba energie</t>
  </si>
  <si>
    <t>Zákonné sociální pojištění</t>
  </si>
  <si>
    <t>Jiné sociální pojištění</t>
  </si>
  <si>
    <t>Zákonné sociální náklady</t>
  </si>
  <si>
    <t>Technické služby
Rok 2019, Tisíce, Náklady a výnosy</t>
  </si>
  <si>
    <t xml:space="preserve">Spotřeba ostatních neskladovatelnýh dodávek </t>
  </si>
  <si>
    <t>Cestovné</t>
  </si>
  <si>
    <t>Jiné sociální náklady</t>
  </si>
  <si>
    <t>Odpisy dlouhodobého majetku</t>
  </si>
  <si>
    <t>N 2</t>
  </si>
  <si>
    <t>V 2</t>
  </si>
  <si>
    <t>Výnosy 2 (DČ)</t>
  </si>
  <si>
    <t>Náklady 2 (DČ)</t>
  </si>
  <si>
    <t>Hospodářský výsledek 2 (DČ)</t>
  </si>
  <si>
    <t>ZŠ Komenského 
Rok 2019, Tisíce, Náklady a výnosy</t>
  </si>
  <si>
    <t>Spotřeba vody</t>
  </si>
  <si>
    <t>Výnosy z prodeje materiálu</t>
  </si>
  <si>
    <t>Ostatní výnosy z činnosti</t>
  </si>
  <si>
    <t>Výnosy z pronájmu</t>
  </si>
  <si>
    <t>ZŠ Tyršova
Rok 2019, Tisíce, Náklady a výnosy</t>
  </si>
  <si>
    <t>Výnosy 1</t>
  </si>
  <si>
    <t>Náklady 1</t>
  </si>
  <si>
    <t>Hospodářský výsledek 1</t>
  </si>
  <si>
    <t>Výnosy 2</t>
  </si>
  <si>
    <t>Náklady 2</t>
  </si>
  <si>
    <t>Hospodářský výsledek 2</t>
  </si>
  <si>
    <t>Zámek Austerlitz
Rok 2019, Tisíce, Náklady a výnosy</t>
  </si>
  <si>
    <t>Spotřeba ostatních neskladovatelných dodávek</t>
  </si>
  <si>
    <t>Prodané zboží</t>
  </si>
  <si>
    <t>Náklady na reprezentaci</t>
  </si>
  <si>
    <t>Jiné daně a poplatky</t>
  </si>
  <si>
    <t>Jiné pokuty a penále</t>
  </si>
  <si>
    <t>Kurzové ztráty</t>
  </si>
  <si>
    <t>Výnosy z prodaného zboží</t>
  </si>
  <si>
    <t>Jiné výnosy z vlastních výkonů</t>
  </si>
  <si>
    <t>Kurzové zisky</t>
  </si>
  <si>
    <t>Výnosy 1 - HČ</t>
  </si>
  <si>
    <t>Náklady 1 - HČ</t>
  </si>
  <si>
    <t>Hospodářský výsledek 1 - HČ</t>
  </si>
  <si>
    <t>Výnosy 2 - DČ</t>
  </si>
  <si>
    <t>Náklady 2 - DČ</t>
  </si>
  <si>
    <t>Hospodářský výsledek 2 - DČ</t>
  </si>
  <si>
    <t>Návrh střednědobého návrhu rozpočtu sestavil: Michaela Půčková, BA (Hons) dne 26.11.2018</t>
  </si>
  <si>
    <t>tel. 544 121 196</t>
  </si>
  <si>
    <t>Podpis:_________________________</t>
  </si>
  <si>
    <t>Ředitelka příspěvkové organizace ZS - A: Mgr. Eva Oubělická, DiS.</t>
  </si>
  <si>
    <t>Podpis:__________________________</t>
  </si>
  <si>
    <t>ZUŠ
Rok 2019, Tisíce, Náklady a výnosy a návrh rozpočtu 2020-2021</t>
  </si>
  <si>
    <t>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</si>
</sst>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00"/>
  </numFmts>
  <fonts count="7" x14ac:knownFonts="1">
    <font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1"/>
    </font>
    <font>
      <b/>
      <sz val="11.25"/>
      <name val="Cambria"/>
    </font>
    <font>
      <sz val="12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  <bgColor rgb="FFC0C0C0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 applyProtection="1"/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3" fontId="1" fillId="2" borderId="0" xfId="0" applyNumberFormat="1" applyFont="1" applyFill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 wrapText="1"/>
    </xf>
    <xf numFmtId="3" fontId="0" fillId="0" borderId="3" xfId="0" applyNumberFormat="1" applyBorder="1" applyProtection="1"/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3" fontId="1" fillId="2" borderId="2" xfId="0" applyNumberFormat="1" applyFont="1" applyFill="1" applyBorder="1" applyAlignment="1" applyProtection="1">
      <alignment vertical="center" wrapText="1"/>
    </xf>
    <xf numFmtId="3" fontId="1" fillId="2" borderId="3" xfId="0" applyNumberFormat="1" applyFont="1" applyFill="1" applyBorder="1" applyAlignment="1" applyProtection="1">
      <alignment vertical="center" wrapText="1"/>
    </xf>
    <xf numFmtId="3" fontId="0" fillId="0" borderId="0" xfId="0" applyNumberFormat="1" applyProtection="1"/>
    <xf numFmtId="164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3" fontId="1" fillId="0" borderId="2" xfId="0" applyNumberFormat="1" applyFont="1" applyFill="1" applyBorder="1" applyAlignment="1" applyProtection="1">
      <alignment vertical="center" wrapText="1"/>
    </xf>
    <xf numFmtId="3" fontId="1" fillId="0" borderId="3" xfId="0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0" fontId="2" fillId="0" borderId="0" xfId="1"/>
    <xf numFmtId="164" fontId="1" fillId="3" borderId="0" xfId="1" applyNumberFormat="1" applyFont="1" applyFill="1" applyAlignment="1" applyProtection="1">
      <alignment horizontal="left" vertical="center" wrapText="1"/>
    </xf>
    <xf numFmtId="49" fontId="1" fillId="3" borderId="0" xfId="1" applyNumberFormat="1" applyFont="1" applyFill="1" applyAlignment="1" applyProtection="1">
      <alignment horizontal="left" vertical="center" wrapText="1"/>
    </xf>
    <xf numFmtId="3" fontId="1" fillId="3" borderId="0" xfId="1" applyNumberFormat="1" applyFont="1" applyFill="1" applyAlignment="1" applyProtection="1">
      <alignment horizontal="center" vertical="center" wrapText="1"/>
    </xf>
    <xf numFmtId="164" fontId="2" fillId="0" borderId="1" xfId="1" applyNumberFormat="1" applyBorder="1" applyAlignment="1" applyProtection="1">
      <alignment vertical="center"/>
    </xf>
    <xf numFmtId="49" fontId="2" fillId="0" borderId="1" xfId="1" applyNumberFormat="1" applyFont="1" applyBorder="1" applyAlignment="1" applyProtection="1">
      <alignment vertical="center"/>
    </xf>
    <xf numFmtId="3" fontId="2" fillId="0" borderId="2" xfId="1" applyNumberFormat="1" applyBorder="1" applyAlignment="1" applyProtection="1">
      <alignment vertical="center" wrapText="1"/>
    </xf>
    <xf numFmtId="3" fontId="2" fillId="0" borderId="3" xfId="1" applyNumberFormat="1" applyBorder="1" applyProtection="1"/>
    <xf numFmtId="49" fontId="2" fillId="0" borderId="1" xfId="1" applyNumberFormat="1" applyBorder="1" applyAlignment="1" applyProtection="1">
      <alignment vertical="center"/>
    </xf>
    <xf numFmtId="164" fontId="1" fillId="3" borderId="1" xfId="1" applyNumberFormat="1" applyFont="1" applyFill="1" applyBorder="1" applyAlignment="1" applyProtection="1">
      <alignment vertical="center"/>
    </xf>
    <xf numFmtId="49" fontId="1" fillId="3" borderId="1" xfId="1" applyNumberFormat="1" applyFont="1" applyFill="1" applyBorder="1" applyAlignment="1" applyProtection="1">
      <alignment vertical="center"/>
    </xf>
    <xf numFmtId="3" fontId="1" fillId="3" borderId="2" xfId="1" applyNumberFormat="1" applyFont="1" applyFill="1" applyBorder="1" applyAlignment="1" applyProtection="1">
      <alignment vertical="center" wrapText="1"/>
    </xf>
    <xf numFmtId="3" fontId="1" fillId="3" borderId="3" xfId="1" applyNumberFormat="1" applyFont="1" applyFill="1" applyBorder="1" applyAlignment="1" applyProtection="1">
      <alignment vertical="center" wrapText="1"/>
    </xf>
    <xf numFmtId="3" fontId="2" fillId="0" borderId="3" xfId="1" applyNumberFormat="1" applyBorder="1" applyAlignment="1" applyProtection="1">
      <alignment vertical="center" wrapText="1"/>
    </xf>
    <xf numFmtId="0" fontId="2" fillId="0" borderId="0" xfId="1" applyAlignment="1" applyProtection="1"/>
    <xf numFmtId="164" fontId="1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</xf>
    <xf numFmtId="3" fontId="0" fillId="0" borderId="1" xfId="0" applyNumberFormat="1" applyBorder="1" applyAlignment="1" applyProtection="1">
      <alignment vertical="center" wrapText="1"/>
    </xf>
    <xf numFmtId="0" fontId="0" fillId="0" borderId="3" xfId="0" applyBorder="1" applyProtection="1"/>
    <xf numFmtId="3" fontId="1" fillId="2" borderId="1" xfId="0" applyNumberFormat="1" applyFont="1" applyFill="1" applyBorder="1" applyAlignment="1" applyProtection="1">
      <alignment vertical="center" wrapText="1"/>
    </xf>
    <xf numFmtId="3" fontId="1" fillId="2" borderId="4" xfId="0" applyNumberFormat="1" applyFont="1" applyFill="1" applyBorder="1" applyAlignment="1" applyProtection="1">
      <alignment vertical="center" wrapText="1"/>
    </xf>
    <xf numFmtId="164" fontId="1" fillId="4" borderId="3" xfId="0" applyNumberFormat="1" applyFont="1" applyFill="1" applyBorder="1" applyAlignment="1" applyProtection="1">
      <alignment horizontal="left" vertical="center" wrapText="1"/>
    </xf>
    <xf numFmtId="49" fontId="1" fillId="4" borderId="3" xfId="0" applyNumberFormat="1" applyFont="1" applyFill="1" applyBorder="1" applyAlignment="1" applyProtection="1">
      <alignment horizontal="left" vertical="center" wrapText="1"/>
    </xf>
    <xf numFmtId="3" fontId="1" fillId="4" borderId="3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vertical="center"/>
    </xf>
    <xf numFmtId="49" fontId="0" fillId="0" borderId="3" xfId="0" applyNumberFormat="1" applyBorder="1" applyAlignment="1" applyProtection="1">
      <alignment vertical="center"/>
    </xf>
    <xf numFmtId="165" fontId="0" fillId="0" borderId="0" xfId="0" applyNumberFormat="1" applyProtection="1"/>
    <xf numFmtId="164" fontId="1" fillId="4" borderId="3" xfId="0" applyNumberFormat="1" applyFont="1" applyFill="1" applyBorder="1" applyAlignment="1" applyProtection="1">
      <alignment vertical="center"/>
    </xf>
    <xf numFmtId="49" fontId="1" fillId="4" borderId="3" xfId="0" applyNumberFormat="1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vertical="center" wrapText="1"/>
    </xf>
    <xf numFmtId="3" fontId="0" fillId="0" borderId="3" xfId="0" applyNumberFormat="1" applyFill="1" applyBorder="1" applyProtection="1"/>
    <xf numFmtId="164" fontId="3" fillId="2" borderId="0" xfId="0" applyNumberFormat="1" applyFont="1" applyFill="1" applyAlignment="1" applyProtection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/>
    </xf>
    <xf numFmtId="3" fontId="3" fillId="2" borderId="2" xfId="0" applyNumberFormat="1" applyFont="1" applyFill="1" applyBorder="1" applyAlignment="1" applyProtection="1">
      <alignment vertical="center" wrapText="1"/>
    </xf>
    <xf numFmtId="0" fontId="0" fillId="0" borderId="3" xfId="0" applyFill="1" applyBorder="1" applyProtection="1"/>
    <xf numFmtId="3" fontId="3" fillId="2" borderId="3" xfId="0" applyNumberFormat="1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4" fontId="0" fillId="0" borderId="0" xfId="0" applyNumberFormat="1" applyAlignment="1" applyProtection="1">
      <alignment vertical="center"/>
    </xf>
    <xf numFmtId="49" fontId="0" fillId="0" borderId="2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164" fontId="1" fillId="5" borderId="1" xfId="0" applyNumberFormat="1" applyFont="1" applyFill="1" applyBorder="1" applyAlignment="1" applyProtection="1">
      <alignment vertical="center"/>
    </xf>
    <xf numFmtId="164" fontId="0" fillId="5" borderId="1" xfId="0" applyNumberFormat="1" applyFill="1" applyBorder="1" applyAlignment="1" applyProtection="1">
      <alignment vertical="center"/>
    </xf>
    <xf numFmtId="49" fontId="0" fillId="5" borderId="2" xfId="0" applyNumberFormat="1" applyFill="1" applyBorder="1" applyAlignment="1" applyProtection="1">
      <alignment vertical="center"/>
    </xf>
    <xf numFmtId="3" fontId="1" fillId="5" borderId="3" xfId="0" applyNumberFormat="1" applyFont="1" applyFill="1" applyBorder="1" applyProtection="1"/>
    <xf numFmtId="49" fontId="1" fillId="2" borderId="2" xfId="0" applyNumberFormat="1" applyFont="1" applyFill="1" applyBorder="1" applyAlignment="1" applyProtection="1">
      <alignment vertical="center"/>
    </xf>
    <xf numFmtId="0" fontId="0" fillId="0" borderId="0" xfId="0" applyBorder="1" applyProtection="1"/>
    <xf numFmtId="3" fontId="0" fillId="0" borderId="3" xfId="0" applyNumberForma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protection locked="0"/>
    </xf>
    <xf numFmtId="0" fontId="1" fillId="0" borderId="0" xfId="1" applyFont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pane ySplit="2" topLeftCell="A3" activePane="bottomLeft" state="frozen"/>
      <selection pane="bottomLeft" activeCell="C28" sqref="C28"/>
    </sheetView>
  </sheetViews>
  <sheetFormatPr defaultRowHeight="14.25" x14ac:dyDescent="0.2"/>
  <cols>
    <col min="1" max="1" width="8" style="19" customWidth="1"/>
    <col min="2" max="2" width="5.25" style="19" customWidth="1"/>
    <col min="3" max="3" width="45.5" style="20" customWidth="1"/>
    <col min="4" max="16384" width="9" style="1"/>
  </cols>
  <sheetData>
    <row r="1" spans="1:10" ht="54" customHeight="1" x14ac:dyDescent="0.2">
      <c r="A1" s="75" t="s">
        <v>74</v>
      </c>
      <c r="B1" s="75"/>
      <c r="C1" s="75"/>
      <c r="D1" s="75"/>
      <c r="E1" s="75"/>
    </row>
    <row r="2" spans="1:10" ht="36.200000000000003" customHeight="1" x14ac:dyDescent="0.2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10" x14ac:dyDescent="0.2">
      <c r="A3" s="5">
        <v>1</v>
      </c>
      <c r="B3" s="5">
        <v>501</v>
      </c>
      <c r="C3" s="66" t="s">
        <v>7</v>
      </c>
      <c r="D3" s="8">
        <v>235</v>
      </c>
      <c r="E3" s="8">
        <v>236</v>
      </c>
      <c r="F3" s="8">
        <v>237</v>
      </c>
      <c r="J3" s="67"/>
    </row>
    <row r="4" spans="1:10" x14ac:dyDescent="0.2">
      <c r="A4" s="5">
        <v>1</v>
      </c>
      <c r="B4" s="5">
        <v>502</v>
      </c>
      <c r="C4" s="66" t="s">
        <v>27</v>
      </c>
      <c r="D4" s="8">
        <v>100</v>
      </c>
      <c r="E4" s="8">
        <v>101</v>
      </c>
      <c r="F4" s="8">
        <v>100</v>
      </c>
      <c r="J4" s="67"/>
    </row>
    <row r="5" spans="1:10" x14ac:dyDescent="0.2">
      <c r="A5" s="5">
        <v>1</v>
      </c>
      <c r="B5" s="5">
        <v>503</v>
      </c>
      <c r="C5" s="66" t="s">
        <v>54</v>
      </c>
      <c r="D5" s="8">
        <v>145</v>
      </c>
      <c r="E5" s="8">
        <v>186</v>
      </c>
      <c r="F5" s="8">
        <v>145</v>
      </c>
      <c r="J5" s="67"/>
    </row>
    <row r="6" spans="1:10" x14ac:dyDescent="0.2">
      <c r="A6" s="5">
        <v>1</v>
      </c>
      <c r="B6" s="5">
        <v>511</v>
      </c>
      <c r="C6" s="66" t="s">
        <v>8</v>
      </c>
      <c r="D6" s="8">
        <v>180</v>
      </c>
      <c r="E6" s="8">
        <v>181</v>
      </c>
      <c r="F6" s="8">
        <v>181</v>
      </c>
      <c r="J6" s="67"/>
    </row>
    <row r="7" spans="1:10" x14ac:dyDescent="0.2">
      <c r="A7" s="5">
        <v>1</v>
      </c>
      <c r="B7" s="5">
        <v>512</v>
      </c>
      <c r="C7" s="66" t="s">
        <v>33</v>
      </c>
      <c r="D7" s="8">
        <v>25</v>
      </c>
      <c r="E7" s="8">
        <v>25</v>
      </c>
      <c r="F7" s="8">
        <v>25</v>
      </c>
      <c r="J7" s="67"/>
    </row>
    <row r="8" spans="1:10" x14ac:dyDescent="0.2">
      <c r="A8" s="5">
        <v>1</v>
      </c>
      <c r="B8" s="5">
        <v>513</v>
      </c>
      <c r="C8" s="66" t="s">
        <v>56</v>
      </c>
      <c r="D8" s="8">
        <v>7</v>
      </c>
      <c r="E8" s="8">
        <v>7</v>
      </c>
      <c r="F8" s="8">
        <v>7</v>
      </c>
      <c r="J8" s="67"/>
    </row>
    <row r="9" spans="1:10" x14ac:dyDescent="0.2">
      <c r="A9" s="5">
        <v>1</v>
      </c>
      <c r="B9" s="5">
        <v>518</v>
      </c>
      <c r="C9" s="66" t="s">
        <v>9</v>
      </c>
      <c r="D9" s="8">
        <v>270</v>
      </c>
      <c r="E9" s="8">
        <v>272</v>
      </c>
      <c r="F9" s="8">
        <v>275</v>
      </c>
      <c r="J9" s="67"/>
    </row>
    <row r="10" spans="1:10" x14ac:dyDescent="0.2">
      <c r="A10" s="5">
        <v>1</v>
      </c>
      <c r="B10" s="5">
        <v>521</v>
      </c>
      <c r="C10" s="66" t="s">
        <v>10</v>
      </c>
      <c r="D10" s="8">
        <v>150</v>
      </c>
      <c r="E10" s="8">
        <v>151</v>
      </c>
      <c r="F10" s="8">
        <v>151</v>
      </c>
      <c r="J10" s="67"/>
    </row>
    <row r="11" spans="1:10" x14ac:dyDescent="0.2">
      <c r="A11" s="5">
        <v>1</v>
      </c>
      <c r="B11" s="5">
        <v>549</v>
      </c>
      <c r="C11" s="66" t="s">
        <v>11</v>
      </c>
      <c r="D11" s="8">
        <v>83</v>
      </c>
      <c r="E11" s="8">
        <v>83</v>
      </c>
      <c r="F11" s="8">
        <v>83</v>
      </c>
      <c r="J11" s="67"/>
    </row>
    <row r="12" spans="1:10" x14ac:dyDescent="0.2">
      <c r="A12" s="5">
        <v>1</v>
      </c>
      <c r="B12" s="5">
        <v>558</v>
      </c>
      <c r="C12" s="66" t="s">
        <v>12</v>
      </c>
      <c r="D12" s="8">
        <v>270</v>
      </c>
      <c r="E12" s="8">
        <v>232</v>
      </c>
      <c r="F12" s="8">
        <v>270</v>
      </c>
      <c r="J12" s="67"/>
    </row>
    <row r="13" spans="1:10" x14ac:dyDescent="0.2">
      <c r="A13" s="68" t="s">
        <v>75</v>
      </c>
      <c r="B13" s="69"/>
      <c r="C13" s="70"/>
      <c r="D13" s="71">
        <f>SUM(D3:D12)</f>
        <v>1465</v>
      </c>
      <c r="E13" s="71">
        <f>SUM(E3:E12)</f>
        <v>1474</v>
      </c>
      <c r="F13" s="71">
        <f>SUM(F3:F12)</f>
        <v>1474</v>
      </c>
      <c r="G13" s="13"/>
      <c r="J13" s="67"/>
    </row>
    <row r="14" spans="1:10" x14ac:dyDescent="0.2">
      <c r="A14" s="5">
        <v>1</v>
      </c>
      <c r="B14" s="5">
        <v>602</v>
      </c>
      <c r="C14" s="66" t="s">
        <v>15</v>
      </c>
      <c r="D14" s="8">
        <v>1165</v>
      </c>
      <c r="E14" s="8">
        <v>1172</v>
      </c>
      <c r="F14" s="40">
        <v>1172</v>
      </c>
      <c r="J14" s="67"/>
    </row>
    <row r="15" spans="1:10" x14ac:dyDescent="0.2">
      <c r="A15" s="5">
        <v>1</v>
      </c>
      <c r="B15" s="5">
        <v>672</v>
      </c>
      <c r="C15" s="66" t="s">
        <v>18</v>
      </c>
      <c r="D15" s="8">
        <v>300</v>
      </c>
      <c r="E15" s="8">
        <v>302</v>
      </c>
      <c r="F15" s="40">
        <v>302</v>
      </c>
      <c r="J15" s="67"/>
    </row>
    <row r="16" spans="1:10" x14ac:dyDescent="0.2">
      <c r="A16" s="9" t="s">
        <v>19</v>
      </c>
      <c r="B16" s="9"/>
      <c r="C16" s="72"/>
      <c r="D16" s="12">
        <f>SUM(D14:D15)</f>
        <v>1465</v>
      </c>
      <c r="E16" s="12">
        <f>SUM(E14:E15)</f>
        <v>1474</v>
      </c>
      <c r="F16" s="12">
        <f>SUM(F14:F15)</f>
        <v>1474</v>
      </c>
      <c r="J16" s="67"/>
    </row>
    <row r="17" spans="1:10" x14ac:dyDescent="0.2">
      <c r="A17" s="9" t="s">
        <v>20</v>
      </c>
      <c r="B17" s="9"/>
      <c r="C17" s="72"/>
      <c r="D17" s="12">
        <f>D14+D15</f>
        <v>1465</v>
      </c>
      <c r="E17" s="12">
        <f>SUM(E16)</f>
        <v>1474</v>
      </c>
      <c r="F17" s="12">
        <f>SUM(F16)</f>
        <v>1474</v>
      </c>
      <c r="H17" s="13"/>
      <c r="J17" s="67"/>
    </row>
    <row r="18" spans="1:10" x14ac:dyDescent="0.2">
      <c r="A18" s="9" t="s">
        <v>21</v>
      </c>
      <c r="B18" s="9"/>
      <c r="C18" s="72"/>
      <c r="D18" s="12">
        <v>1465</v>
      </c>
      <c r="E18" s="12">
        <f>SUM(E13)</f>
        <v>1474</v>
      </c>
      <c r="F18" s="12">
        <f>SUM(F13)</f>
        <v>1474</v>
      </c>
      <c r="J18" s="73"/>
    </row>
    <row r="19" spans="1:10" x14ac:dyDescent="0.2">
      <c r="A19" s="9" t="s">
        <v>22</v>
      </c>
      <c r="B19" s="9"/>
      <c r="C19" s="72"/>
      <c r="D19" s="12">
        <v>0</v>
      </c>
      <c r="E19" s="12">
        <v>0</v>
      </c>
      <c r="F19" s="12">
        <v>0</v>
      </c>
    </row>
    <row r="20" spans="1:10" x14ac:dyDescent="0.2">
      <c r="A20" s="5"/>
      <c r="B20" s="5"/>
      <c r="C20" s="66"/>
      <c r="D20" s="74"/>
      <c r="E20" s="74"/>
      <c r="F20" s="40"/>
    </row>
    <row r="21" spans="1:10" x14ac:dyDescent="0.2">
      <c r="A21" s="9" t="s">
        <v>23</v>
      </c>
      <c r="B21" s="9"/>
      <c r="C21" s="72"/>
      <c r="D21" s="12">
        <v>1465</v>
      </c>
      <c r="E21" s="12">
        <f>SUM(E17)</f>
        <v>1474</v>
      </c>
      <c r="F21" s="12">
        <f>SUM(F17)</f>
        <v>1474</v>
      </c>
    </row>
    <row r="22" spans="1:10" x14ac:dyDescent="0.2">
      <c r="A22" s="9" t="s">
        <v>24</v>
      </c>
      <c r="B22" s="9"/>
      <c r="C22" s="72"/>
      <c r="D22" s="12">
        <v>1465</v>
      </c>
      <c r="E22" s="12">
        <f>SUM(E18)</f>
        <v>1474</v>
      </c>
      <c r="F22" s="12">
        <f>SUM(F18)</f>
        <v>1474</v>
      </c>
    </row>
    <row r="23" spans="1:10" x14ac:dyDescent="0.2">
      <c r="A23" s="9" t="s">
        <v>25</v>
      </c>
      <c r="B23" s="9"/>
      <c r="C23" s="72"/>
      <c r="D23" s="12">
        <v>0</v>
      </c>
      <c r="E23" s="12">
        <v>0</v>
      </c>
      <c r="F23" s="12">
        <v>0</v>
      </c>
    </row>
  </sheetData>
  <mergeCells count="1">
    <mergeCell ref="A1:E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zoomScaleNormal="100" workbookViewId="0">
      <pane ySplit="2" topLeftCell="A30" activePane="bottomLeft" state="frozen"/>
      <selection pane="bottomLeft" activeCell="I20" sqref="I20"/>
    </sheetView>
  </sheetViews>
  <sheetFormatPr defaultRowHeight="14.25" x14ac:dyDescent="0.2"/>
  <cols>
    <col min="1" max="1" width="6.25" style="19" customWidth="1"/>
    <col min="2" max="2" width="5.25" style="19" customWidth="1"/>
    <col min="3" max="3" width="45.5" style="20" customWidth="1"/>
    <col min="4" max="4" width="11.75" style="65" customWidth="1"/>
    <col min="5" max="6" width="11.75" style="1" customWidth="1"/>
    <col min="7" max="16384" width="9" style="1"/>
  </cols>
  <sheetData>
    <row r="1" spans="1:6" ht="54" customHeight="1" x14ac:dyDescent="0.2">
      <c r="A1" s="76" t="s">
        <v>53</v>
      </c>
      <c r="B1" s="77"/>
      <c r="C1" s="77"/>
      <c r="D1" s="77"/>
      <c r="E1" s="77"/>
      <c r="F1" s="77"/>
    </row>
    <row r="2" spans="1:6" ht="36.200000000000003" customHeight="1" x14ac:dyDescent="0.2">
      <c r="A2" s="53" t="s">
        <v>1</v>
      </c>
      <c r="B2" s="53" t="s">
        <v>2</v>
      </c>
      <c r="C2" s="54" t="s">
        <v>3</v>
      </c>
      <c r="D2" s="4" t="s">
        <v>4</v>
      </c>
      <c r="E2" s="4" t="s">
        <v>5</v>
      </c>
      <c r="F2" s="4" t="s">
        <v>6</v>
      </c>
    </row>
    <row r="3" spans="1:6" x14ac:dyDescent="0.2">
      <c r="A3" s="5">
        <v>1</v>
      </c>
      <c r="B3" s="5">
        <v>501</v>
      </c>
      <c r="C3" s="6" t="s">
        <v>7</v>
      </c>
      <c r="D3" s="39">
        <v>654</v>
      </c>
      <c r="E3" s="13">
        <v>659</v>
      </c>
      <c r="F3" s="13">
        <v>663</v>
      </c>
    </row>
    <row r="4" spans="1:6" x14ac:dyDescent="0.2">
      <c r="A4" s="5">
        <v>1</v>
      </c>
      <c r="B4" s="5">
        <v>502</v>
      </c>
      <c r="C4" s="6" t="s">
        <v>27</v>
      </c>
      <c r="D4" s="39">
        <v>2002</v>
      </c>
      <c r="E4" s="13">
        <v>2203</v>
      </c>
      <c r="F4" s="13">
        <v>2420</v>
      </c>
    </row>
    <row r="5" spans="1:6" x14ac:dyDescent="0.2">
      <c r="A5" s="5">
        <v>1</v>
      </c>
      <c r="B5" s="5">
        <v>503</v>
      </c>
      <c r="C5" s="6" t="s">
        <v>54</v>
      </c>
      <c r="D5" s="39">
        <v>389</v>
      </c>
      <c r="E5" s="13">
        <v>392</v>
      </c>
      <c r="F5" s="13">
        <v>395</v>
      </c>
    </row>
    <row r="6" spans="1:6" x14ac:dyDescent="0.2">
      <c r="A6" s="5">
        <v>1</v>
      </c>
      <c r="B6" s="5">
        <v>504</v>
      </c>
      <c r="C6" s="6" t="s">
        <v>55</v>
      </c>
      <c r="D6" s="39">
        <v>511</v>
      </c>
      <c r="E6" s="13">
        <v>515</v>
      </c>
      <c r="F6" s="13">
        <v>518</v>
      </c>
    </row>
    <row r="7" spans="1:6" x14ac:dyDescent="0.2">
      <c r="A7" s="5">
        <v>1</v>
      </c>
      <c r="B7" s="5">
        <v>511</v>
      </c>
      <c r="C7" s="6" t="s">
        <v>8</v>
      </c>
      <c r="D7" s="39">
        <v>248</v>
      </c>
      <c r="E7" s="13">
        <v>250</v>
      </c>
      <c r="F7" s="13">
        <v>251</v>
      </c>
    </row>
    <row r="8" spans="1:6" x14ac:dyDescent="0.2">
      <c r="A8" s="5">
        <v>1</v>
      </c>
      <c r="B8" s="5">
        <v>512</v>
      </c>
      <c r="C8" s="6" t="s">
        <v>33</v>
      </c>
      <c r="D8" s="39">
        <v>40</v>
      </c>
      <c r="E8" s="13">
        <v>40</v>
      </c>
      <c r="F8" s="13">
        <v>41</v>
      </c>
    </row>
    <row r="9" spans="1:6" x14ac:dyDescent="0.2">
      <c r="A9" s="5">
        <v>1</v>
      </c>
      <c r="B9" s="5">
        <v>513</v>
      </c>
      <c r="C9" s="6" t="s">
        <v>56</v>
      </c>
      <c r="D9" s="39">
        <v>89</v>
      </c>
      <c r="E9" s="13">
        <v>90</v>
      </c>
      <c r="F9" s="13">
        <v>90</v>
      </c>
    </row>
    <row r="10" spans="1:6" x14ac:dyDescent="0.2">
      <c r="A10" s="5">
        <v>1</v>
      </c>
      <c r="B10" s="5">
        <v>518</v>
      </c>
      <c r="C10" s="6" t="s">
        <v>9</v>
      </c>
      <c r="D10" s="39">
        <v>3830</v>
      </c>
      <c r="E10" s="13">
        <v>3900</v>
      </c>
      <c r="F10" s="13">
        <v>3987</v>
      </c>
    </row>
    <row r="11" spans="1:6" x14ac:dyDescent="0.2">
      <c r="A11" s="5">
        <v>1</v>
      </c>
      <c r="B11" s="5">
        <v>521</v>
      </c>
      <c r="C11" s="6" t="s">
        <v>10</v>
      </c>
      <c r="D11" s="39">
        <v>8035</v>
      </c>
      <c r="E11" s="13">
        <v>8091</v>
      </c>
      <c r="F11" s="13">
        <v>8148</v>
      </c>
    </row>
    <row r="12" spans="1:6" x14ac:dyDescent="0.2">
      <c r="A12" s="5">
        <v>1</v>
      </c>
      <c r="B12" s="5">
        <v>524</v>
      </c>
      <c r="C12" s="6" t="s">
        <v>28</v>
      </c>
      <c r="D12" s="39">
        <v>2673</v>
      </c>
      <c r="E12" s="13">
        <v>2691</v>
      </c>
      <c r="F12" s="13">
        <v>2710</v>
      </c>
    </row>
    <row r="13" spans="1:6" x14ac:dyDescent="0.2">
      <c r="A13" s="5">
        <v>1</v>
      </c>
      <c r="B13" s="5">
        <v>525</v>
      </c>
      <c r="C13" s="6" t="s">
        <v>29</v>
      </c>
      <c r="D13" s="39">
        <v>20</v>
      </c>
      <c r="E13" s="13">
        <v>20</v>
      </c>
      <c r="F13" s="13">
        <v>20</v>
      </c>
    </row>
    <row r="14" spans="1:6" x14ac:dyDescent="0.2">
      <c r="A14" s="5">
        <v>1</v>
      </c>
      <c r="B14" s="5">
        <v>527</v>
      </c>
      <c r="C14" s="6" t="s">
        <v>30</v>
      </c>
      <c r="D14" s="39">
        <v>161</v>
      </c>
      <c r="E14" s="13">
        <v>163</v>
      </c>
      <c r="F14" s="13">
        <v>164</v>
      </c>
    </row>
    <row r="15" spans="1:6" x14ac:dyDescent="0.2">
      <c r="A15" s="5">
        <v>1</v>
      </c>
      <c r="B15" s="5">
        <v>528</v>
      </c>
      <c r="C15" s="6" t="s">
        <v>34</v>
      </c>
      <c r="D15" s="39">
        <v>320</v>
      </c>
      <c r="E15" s="13">
        <v>322</v>
      </c>
      <c r="F15" s="13">
        <v>324</v>
      </c>
    </row>
    <row r="16" spans="1:6" x14ac:dyDescent="0.2">
      <c r="A16" s="5">
        <v>1</v>
      </c>
      <c r="B16" s="5">
        <v>538</v>
      </c>
      <c r="C16" s="6" t="s">
        <v>57</v>
      </c>
      <c r="D16" s="39">
        <v>0</v>
      </c>
      <c r="E16" s="13">
        <v>0</v>
      </c>
      <c r="F16" s="13">
        <v>0</v>
      </c>
    </row>
    <row r="17" spans="1:6" x14ac:dyDescent="0.2">
      <c r="A17" s="5">
        <v>1</v>
      </c>
      <c r="B17" s="5">
        <v>542</v>
      </c>
      <c r="C17" s="6" t="s">
        <v>58</v>
      </c>
      <c r="D17" s="39">
        <v>0</v>
      </c>
      <c r="E17" s="13">
        <v>0</v>
      </c>
      <c r="F17" s="13">
        <v>0</v>
      </c>
    </row>
    <row r="18" spans="1:6" x14ac:dyDescent="0.2">
      <c r="A18" s="5">
        <v>1</v>
      </c>
      <c r="B18" s="5">
        <v>549</v>
      </c>
      <c r="C18" s="6" t="s">
        <v>11</v>
      </c>
      <c r="D18" s="39">
        <v>260</v>
      </c>
      <c r="E18" s="13">
        <v>261</v>
      </c>
      <c r="F18" s="13">
        <v>263</v>
      </c>
    </row>
    <row r="19" spans="1:6" x14ac:dyDescent="0.2">
      <c r="A19" s="5">
        <v>1</v>
      </c>
      <c r="B19" s="5">
        <v>551</v>
      </c>
      <c r="C19" s="6" t="s">
        <v>35</v>
      </c>
      <c r="D19" s="39">
        <v>228</v>
      </c>
      <c r="E19" s="13">
        <v>230</v>
      </c>
      <c r="F19" s="13">
        <v>238</v>
      </c>
    </row>
    <row r="20" spans="1:6" x14ac:dyDescent="0.2">
      <c r="A20" s="5">
        <v>1</v>
      </c>
      <c r="B20" s="5">
        <v>558</v>
      </c>
      <c r="C20" s="6" t="s">
        <v>12</v>
      </c>
      <c r="D20" s="39">
        <v>259</v>
      </c>
      <c r="E20" s="13">
        <v>261</v>
      </c>
      <c r="F20" s="13">
        <v>262</v>
      </c>
    </row>
    <row r="21" spans="1:6" x14ac:dyDescent="0.2">
      <c r="A21" s="5">
        <v>1</v>
      </c>
      <c r="B21" s="5">
        <v>562</v>
      </c>
      <c r="C21" s="6" t="s">
        <v>17</v>
      </c>
      <c r="D21" s="39">
        <v>20</v>
      </c>
      <c r="E21" s="13">
        <v>20</v>
      </c>
      <c r="F21" s="13">
        <v>20</v>
      </c>
    </row>
    <row r="22" spans="1:6" x14ac:dyDescent="0.2">
      <c r="A22" s="5">
        <v>1</v>
      </c>
      <c r="B22" s="5">
        <v>563</v>
      </c>
      <c r="C22" s="6" t="s">
        <v>59</v>
      </c>
      <c r="D22" s="39">
        <v>5</v>
      </c>
      <c r="E22" s="13">
        <v>5</v>
      </c>
      <c r="F22" s="13">
        <v>5</v>
      </c>
    </row>
    <row r="23" spans="1:6" x14ac:dyDescent="0.2">
      <c r="A23" s="55" t="s">
        <v>14</v>
      </c>
      <c r="B23" s="55"/>
      <c r="C23" s="56"/>
      <c r="D23" s="60">
        <f>SUM(D3:D22)</f>
        <v>19744</v>
      </c>
      <c r="E23" s="60">
        <f>SUM(E3:E22)</f>
        <v>20113</v>
      </c>
      <c r="F23" s="60">
        <v>20519</v>
      </c>
    </row>
    <row r="24" spans="1:6" x14ac:dyDescent="0.2">
      <c r="A24" s="5">
        <v>1</v>
      </c>
      <c r="B24" s="5">
        <v>602</v>
      </c>
      <c r="C24" s="6" t="s">
        <v>15</v>
      </c>
      <c r="D24" s="39">
        <v>4679</v>
      </c>
      <c r="E24" s="13">
        <v>4981</v>
      </c>
      <c r="F24" s="13">
        <v>5290</v>
      </c>
    </row>
    <row r="25" spans="1:6" x14ac:dyDescent="0.2">
      <c r="A25" s="5">
        <v>1</v>
      </c>
      <c r="B25" s="5">
        <v>604</v>
      </c>
      <c r="C25" s="6" t="s">
        <v>60</v>
      </c>
      <c r="D25" s="39">
        <v>665</v>
      </c>
      <c r="E25" s="13">
        <v>700</v>
      </c>
      <c r="F25" s="13">
        <v>725</v>
      </c>
    </row>
    <row r="26" spans="1:6" x14ac:dyDescent="0.2">
      <c r="A26" s="5">
        <v>1</v>
      </c>
      <c r="B26" s="5">
        <v>609</v>
      </c>
      <c r="C26" s="6" t="s">
        <v>61</v>
      </c>
      <c r="D26" s="39">
        <v>35</v>
      </c>
      <c r="E26" s="13">
        <v>40</v>
      </c>
      <c r="F26" s="13">
        <v>45</v>
      </c>
    </row>
    <row r="27" spans="1:6" x14ac:dyDescent="0.2">
      <c r="A27" s="5">
        <v>1</v>
      </c>
      <c r="B27" s="5">
        <v>648</v>
      </c>
      <c r="C27" s="6" t="s">
        <v>16</v>
      </c>
      <c r="D27" s="39">
        <v>100</v>
      </c>
      <c r="E27" s="13">
        <v>0</v>
      </c>
      <c r="F27" s="13">
        <v>0</v>
      </c>
    </row>
    <row r="28" spans="1:6" x14ac:dyDescent="0.2">
      <c r="A28" s="5">
        <v>1</v>
      </c>
      <c r="B28" s="5">
        <v>649</v>
      </c>
      <c r="C28" s="6" t="s">
        <v>44</v>
      </c>
      <c r="D28" s="39">
        <v>105</v>
      </c>
      <c r="E28" s="13">
        <v>120</v>
      </c>
      <c r="F28" s="13">
        <v>150</v>
      </c>
    </row>
    <row r="29" spans="1:6" x14ac:dyDescent="0.2">
      <c r="A29" s="5">
        <v>1</v>
      </c>
      <c r="B29" s="5">
        <v>662</v>
      </c>
      <c r="C29" s="6" t="s">
        <v>17</v>
      </c>
      <c r="D29" s="39">
        <v>0</v>
      </c>
      <c r="E29" s="13">
        <v>0.47238643091305921</v>
      </c>
      <c r="F29" s="13">
        <v>0.44101000021459691</v>
      </c>
    </row>
    <row r="30" spans="1:6" x14ac:dyDescent="0.2">
      <c r="A30" s="5">
        <v>1</v>
      </c>
      <c r="B30" s="5">
        <v>663</v>
      </c>
      <c r="C30" s="6" t="s">
        <v>62</v>
      </c>
      <c r="D30" s="39">
        <v>5</v>
      </c>
      <c r="E30" s="13">
        <v>5</v>
      </c>
      <c r="F30" s="13">
        <v>5</v>
      </c>
    </row>
    <row r="31" spans="1:6" x14ac:dyDescent="0.2">
      <c r="A31" s="5">
        <v>1</v>
      </c>
      <c r="B31" s="5">
        <v>672</v>
      </c>
      <c r="C31" s="6" t="s">
        <v>18</v>
      </c>
      <c r="D31" s="39">
        <v>13881</v>
      </c>
      <c r="E31" s="13">
        <v>13942</v>
      </c>
      <c r="F31" s="13">
        <v>13970</v>
      </c>
    </row>
    <row r="32" spans="1:6" x14ac:dyDescent="0.2">
      <c r="A32" s="55" t="s">
        <v>19</v>
      </c>
      <c r="B32" s="55"/>
      <c r="C32" s="56"/>
      <c r="D32" s="60">
        <v>19470</v>
      </c>
      <c r="E32" s="60">
        <v>19788</v>
      </c>
      <c r="F32" s="60">
        <v>20185</v>
      </c>
    </row>
    <row r="33" spans="1:6" x14ac:dyDescent="0.2">
      <c r="A33" s="55" t="s">
        <v>63</v>
      </c>
      <c r="B33" s="55"/>
      <c r="C33" s="56"/>
      <c r="D33" s="60">
        <v>19470</v>
      </c>
      <c r="E33" s="60">
        <v>19788</v>
      </c>
      <c r="F33" s="60">
        <v>20185</v>
      </c>
    </row>
    <row r="34" spans="1:6" x14ac:dyDescent="0.2">
      <c r="A34" s="55" t="s">
        <v>64</v>
      </c>
      <c r="B34" s="55"/>
      <c r="C34" s="56"/>
      <c r="D34" s="60">
        <v>19744</v>
      </c>
      <c r="E34" s="60">
        <v>20113</v>
      </c>
      <c r="F34" s="60">
        <v>20519</v>
      </c>
    </row>
    <row r="35" spans="1:6" x14ac:dyDescent="0.2">
      <c r="A35" s="55" t="s">
        <v>65</v>
      </c>
      <c r="B35" s="55"/>
      <c r="C35" s="56"/>
      <c r="D35" s="60">
        <v>-274</v>
      </c>
      <c r="E35" s="60">
        <v>-324.65229850930905</v>
      </c>
      <c r="F35" s="60">
        <v>-334</v>
      </c>
    </row>
    <row r="36" spans="1:6" x14ac:dyDescent="0.2">
      <c r="A36" s="5"/>
      <c r="B36" s="5"/>
      <c r="C36" s="6"/>
      <c r="D36" s="39"/>
      <c r="E36" s="13">
        <v>0</v>
      </c>
      <c r="F36" s="13">
        <v>0</v>
      </c>
    </row>
    <row r="37" spans="1:6" x14ac:dyDescent="0.2">
      <c r="A37" s="5">
        <v>2</v>
      </c>
      <c r="B37" s="5">
        <v>501</v>
      </c>
      <c r="C37" s="6" t="s">
        <v>7</v>
      </c>
      <c r="D37" s="39">
        <v>101</v>
      </c>
      <c r="E37" s="13">
        <v>101</v>
      </c>
      <c r="F37" s="13">
        <v>102</v>
      </c>
    </row>
    <row r="38" spans="1:6" x14ac:dyDescent="0.2">
      <c r="A38" s="5">
        <v>2</v>
      </c>
      <c r="B38" s="5">
        <v>502</v>
      </c>
      <c r="C38" s="6" t="s">
        <v>27</v>
      </c>
      <c r="D38" s="39">
        <v>255</v>
      </c>
      <c r="E38" s="13">
        <v>257</v>
      </c>
      <c r="F38" s="13">
        <v>259</v>
      </c>
    </row>
    <row r="39" spans="1:6" x14ac:dyDescent="0.2">
      <c r="A39" s="5">
        <v>2</v>
      </c>
      <c r="B39" s="5">
        <v>503</v>
      </c>
      <c r="C39" s="6" t="s">
        <v>54</v>
      </c>
      <c r="D39" s="39">
        <v>25</v>
      </c>
      <c r="E39" s="13">
        <v>25</v>
      </c>
      <c r="F39" s="13">
        <v>25</v>
      </c>
    </row>
    <row r="40" spans="1:6" x14ac:dyDescent="0.2">
      <c r="A40" s="5">
        <v>2</v>
      </c>
      <c r="B40" s="5">
        <v>511</v>
      </c>
      <c r="C40" s="6" t="s">
        <v>8</v>
      </c>
      <c r="D40" s="39">
        <v>103</v>
      </c>
      <c r="E40" s="13">
        <v>104</v>
      </c>
      <c r="F40" s="13">
        <v>104</v>
      </c>
    </row>
    <row r="41" spans="1:6" x14ac:dyDescent="0.2">
      <c r="A41" s="5">
        <v>2</v>
      </c>
      <c r="B41" s="5">
        <v>518</v>
      </c>
      <c r="C41" s="6" t="s">
        <v>9</v>
      </c>
      <c r="D41" s="39">
        <v>175</v>
      </c>
      <c r="E41" s="13">
        <v>176</v>
      </c>
      <c r="F41" s="13">
        <v>177</v>
      </c>
    </row>
    <row r="42" spans="1:6" x14ac:dyDescent="0.2">
      <c r="A42" s="5">
        <v>2</v>
      </c>
      <c r="B42" s="5">
        <v>521</v>
      </c>
      <c r="C42" s="6" t="s">
        <v>10</v>
      </c>
      <c r="D42" s="39">
        <v>995</v>
      </c>
      <c r="E42" s="13">
        <v>1002</v>
      </c>
      <c r="F42" s="13">
        <v>1009</v>
      </c>
    </row>
    <row r="43" spans="1:6" x14ac:dyDescent="0.2">
      <c r="A43" s="5">
        <v>2</v>
      </c>
      <c r="B43" s="5">
        <v>524</v>
      </c>
      <c r="C43" s="6" t="s">
        <v>28</v>
      </c>
      <c r="D43" s="39">
        <v>338</v>
      </c>
      <c r="E43" s="13">
        <v>341</v>
      </c>
      <c r="F43" s="13">
        <v>343</v>
      </c>
    </row>
    <row r="44" spans="1:6" x14ac:dyDescent="0.2">
      <c r="A44" s="5">
        <v>2</v>
      </c>
      <c r="B44" s="5">
        <v>525</v>
      </c>
      <c r="C44" s="6" t="s">
        <v>29</v>
      </c>
      <c r="D44" s="39">
        <v>4</v>
      </c>
      <c r="E44" s="13">
        <v>4</v>
      </c>
      <c r="F44" s="13">
        <v>4</v>
      </c>
    </row>
    <row r="45" spans="1:6" x14ac:dyDescent="0.2">
      <c r="A45" s="5">
        <v>2</v>
      </c>
      <c r="B45" s="5">
        <v>527</v>
      </c>
      <c r="C45" s="6" t="s">
        <v>30</v>
      </c>
      <c r="D45" s="39">
        <v>20</v>
      </c>
      <c r="E45" s="13">
        <v>20</v>
      </c>
      <c r="F45" s="13">
        <v>20</v>
      </c>
    </row>
    <row r="46" spans="1:6" x14ac:dyDescent="0.2">
      <c r="A46" s="5">
        <v>2</v>
      </c>
      <c r="B46" s="5">
        <v>528</v>
      </c>
      <c r="C46" s="6" t="s">
        <v>34</v>
      </c>
      <c r="D46" s="39">
        <v>50</v>
      </c>
      <c r="E46" s="13">
        <v>50</v>
      </c>
      <c r="F46" s="13">
        <v>51</v>
      </c>
    </row>
    <row r="47" spans="1:6" x14ac:dyDescent="0.2">
      <c r="A47" s="5">
        <v>2</v>
      </c>
      <c r="B47" s="5">
        <v>558</v>
      </c>
      <c r="C47" s="6" t="s">
        <v>12</v>
      </c>
      <c r="D47" s="39">
        <v>12</v>
      </c>
      <c r="E47" s="13">
        <v>12</v>
      </c>
      <c r="F47" s="13">
        <v>12</v>
      </c>
    </row>
    <row r="48" spans="1:6" x14ac:dyDescent="0.2">
      <c r="A48" s="55" t="s">
        <v>36</v>
      </c>
      <c r="B48" s="55"/>
      <c r="C48" s="56"/>
      <c r="D48" s="60">
        <v>2078</v>
      </c>
      <c r="E48" s="60">
        <v>2092</v>
      </c>
      <c r="F48" s="60">
        <v>2106</v>
      </c>
    </row>
    <row r="49" spans="1:7" x14ac:dyDescent="0.2">
      <c r="A49" s="5">
        <v>2</v>
      </c>
      <c r="B49" s="5">
        <v>602</v>
      </c>
      <c r="C49" s="6" t="s">
        <v>15</v>
      </c>
      <c r="D49" s="39">
        <v>347</v>
      </c>
      <c r="E49" s="13">
        <v>349</v>
      </c>
      <c r="F49" s="13">
        <v>356</v>
      </c>
    </row>
    <row r="50" spans="1:7" x14ac:dyDescent="0.2">
      <c r="A50" s="5">
        <v>2</v>
      </c>
      <c r="B50" s="5">
        <v>603</v>
      </c>
      <c r="C50" s="6" t="s">
        <v>45</v>
      </c>
      <c r="D50" s="39">
        <v>1730</v>
      </c>
      <c r="E50" s="13">
        <v>1791</v>
      </c>
      <c r="F50" s="13">
        <v>1805</v>
      </c>
    </row>
    <row r="51" spans="1:7" x14ac:dyDescent="0.2">
      <c r="A51" s="5">
        <v>2</v>
      </c>
      <c r="B51" s="5">
        <v>609</v>
      </c>
      <c r="C51" s="6" t="s">
        <v>61</v>
      </c>
      <c r="D51" s="39">
        <v>250</v>
      </c>
      <c r="E51" s="13">
        <v>252</v>
      </c>
      <c r="F51" s="13">
        <v>254</v>
      </c>
    </row>
    <row r="52" spans="1:7" x14ac:dyDescent="0.2">
      <c r="A52" s="5">
        <v>2</v>
      </c>
      <c r="B52" s="5">
        <v>649</v>
      </c>
      <c r="C52" s="6" t="s">
        <v>44</v>
      </c>
      <c r="D52" s="39">
        <v>25</v>
      </c>
      <c r="E52" s="13">
        <v>25</v>
      </c>
      <c r="F52" s="13">
        <v>25</v>
      </c>
    </row>
    <row r="53" spans="1:7" x14ac:dyDescent="0.2">
      <c r="A53" s="55" t="s">
        <v>37</v>
      </c>
      <c r="B53" s="55"/>
      <c r="C53" s="56"/>
      <c r="D53" s="60">
        <f>SUM(D49:D52)</f>
        <v>2352</v>
      </c>
      <c r="E53" s="60">
        <v>2417</v>
      </c>
      <c r="F53" s="60">
        <v>2440</v>
      </c>
    </row>
    <row r="54" spans="1:7" x14ac:dyDescent="0.2">
      <c r="A54" s="55" t="s">
        <v>66</v>
      </c>
      <c r="B54" s="55"/>
      <c r="C54" s="56"/>
      <c r="D54" s="60">
        <v>2352</v>
      </c>
      <c r="E54" s="60">
        <v>2417</v>
      </c>
      <c r="F54" s="60">
        <v>2440</v>
      </c>
    </row>
    <row r="55" spans="1:7" x14ac:dyDescent="0.2">
      <c r="A55" s="55" t="s">
        <v>67</v>
      </c>
      <c r="B55" s="55"/>
      <c r="C55" s="56"/>
      <c r="D55" s="60">
        <v>2078</v>
      </c>
      <c r="E55" s="60">
        <v>2092</v>
      </c>
      <c r="F55" s="60">
        <v>2106</v>
      </c>
    </row>
    <row r="56" spans="1:7" x14ac:dyDescent="0.2">
      <c r="A56" s="55" t="s">
        <v>68</v>
      </c>
      <c r="B56" s="55"/>
      <c r="C56" s="56"/>
      <c r="D56" s="60">
        <v>274</v>
      </c>
      <c r="E56" s="60">
        <v>324.65229850930905</v>
      </c>
      <c r="F56" s="60">
        <v>334</v>
      </c>
    </row>
    <row r="57" spans="1:7" x14ac:dyDescent="0.2">
      <c r="A57" s="5"/>
      <c r="B57" s="5"/>
      <c r="C57" s="6"/>
      <c r="D57" s="39"/>
      <c r="E57" s="13"/>
      <c r="F57" s="13"/>
    </row>
    <row r="58" spans="1:7" x14ac:dyDescent="0.2">
      <c r="A58" s="55" t="s">
        <v>23</v>
      </c>
      <c r="B58" s="55"/>
      <c r="C58" s="56"/>
      <c r="D58" s="60">
        <v>21822</v>
      </c>
      <c r="E58" s="60">
        <v>22205</v>
      </c>
      <c r="F58" s="60">
        <v>22625</v>
      </c>
    </row>
    <row r="59" spans="1:7" x14ac:dyDescent="0.2">
      <c r="A59" s="55" t="s">
        <v>24</v>
      </c>
      <c r="B59" s="55"/>
      <c r="C59" s="56"/>
      <c r="D59" s="60">
        <v>21822</v>
      </c>
      <c r="E59" s="60">
        <v>22205</v>
      </c>
      <c r="F59" s="60">
        <v>22625</v>
      </c>
    </row>
    <row r="60" spans="1:7" x14ac:dyDescent="0.2">
      <c r="A60" s="55" t="s">
        <v>25</v>
      </c>
      <c r="B60" s="55"/>
      <c r="C60" s="56"/>
      <c r="D60" s="60">
        <v>0</v>
      </c>
      <c r="E60" s="60">
        <v>0</v>
      </c>
      <c r="F60" s="60">
        <v>0</v>
      </c>
    </row>
    <row r="62" spans="1:7" ht="15.75" x14ac:dyDescent="0.25">
      <c r="C62" s="78" t="s">
        <v>69</v>
      </c>
      <c r="D62" s="78"/>
      <c r="E62" s="78"/>
      <c r="F62" s="78"/>
      <c r="G62" s="78"/>
    </row>
    <row r="63" spans="1:7" ht="15.75" x14ac:dyDescent="0.25">
      <c r="C63" s="61" t="s">
        <v>70</v>
      </c>
      <c r="D63" s="61"/>
      <c r="E63" s="61"/>
      <c r="F63" s="61"/>
      <c r="G63" s="61"/>
    </row>
    <row r="64" spans="1:7" ht="15.75" x14ac:dyDescent="0.25">
      <c r="C64" s="62"/>
      <c r="D64" s="63"/>
      <c r="E64" s="63"/>
      <c r="F64"/>
      <c r="G64"/>
    </row>
    <row r="65" spans="3:7" ht="15.75" x14ac:dyDescent="0.25">
      <c r="C65" s="62" t="s">
        <v>71</v>
      </c>
      <c r="D65" s="63"/>
      <c r="E65" s="63"/>
      <c r="F65"/>
      <c r="G65"/>
    </row>
    <row r="66" spans="3:7" ht="15.75" x14ac:dyDescent="0.25">
      <c r="C66" s="62"/>
      <c r="D66" s="63"/>
      <c r="E66" s="63"/>
      <c r="F66"/>
      <c r="G66"/>
    </row>
    <row r="67" spans="3:7" ht="15.75" x14ac:dyDescent="0.25">
      <c r="C67" s="62"/>
      <c r="D67" s="63"/>
      <c r="E67" s="63"/>
      <c r="F67"/>
      <c r="G67"/>
    </row>
    <row r="68" spans="3:7" ht="15.75" x14ac:dyDescent="0.25">
      <c r="C68" s="62" t="s">
        <v>72</v>
      </c>
      <c r="D68" s="63"/>
      <c r="E68" s="63"/>
      <c r="F68"/>
      <c r="G68"/>
    </row>
    <row r="69" spans="3:7" ht="15.75" x14ac:dyDescent="0.25">
      <c r="C69" s="62"/>
      <c r="D69" s="63"/>
      <c r="E69" s="63"/>
      <c r="F69"/>
      <c r="G69"/>
    </row>
    <row r="70" spans="3:7" ht="15.75" x14ac:dyDescent="0.25">
      <c r="C70" s="62" t="s">
        <v>73</v>
      </c>
      <c r="D70" s="63"/>
      <c r="E70" s="63"/>
      <c r="F70"/>
      <c r="G70"/>
    </row>
    <row r="71" spans="3:7" ht="15.75" x14ac:dyDescent="0.25">
      <c r="C71" s="62"/>
      <c r="D71" s="63"/>
      <c r="E71" s="63"/>
      <c r="F71"/>
      <c r="G71"/>
    </row>
    <row r="72" spans="3:7" ht="15.75" x14ac:dyDescent="0.25">
      <c r="C72" s="62"/>
      <c r="D72" s="63"/>
      <c r="E72" s="63"/>
      <c r="F72"/>
      <c r="G72"/>
    </row>
    <row r="73" spans="3:7" ht="15.75" x14ac:dyDescent="0.25">
      <c r="C73" s="62"/>
      <c r="D73" s="63"/>
      <c r="E73" s="63"/>
      <c r="F73"/>
      <c r="G73"/>
    </row>
    <row r="74" spans="3:7" ht="15.75" x14ac:dyDescent="0.25">
      <c r="C74" s="64"/>
      <c r="D74" s="63"/>
      <c r="E74" s="63"/>
      <c r="F74"/>
      <c r="G74"/>
    </row>
    <row r="75" spans="3:7" ht="15.75" x14ac:dyDescent="0.25">
      <c r="C75" s="62"/>
      <c r="D75" s="63"/>
      <c r="E75" s="63"/>
      <c r="F75"/>
      <c r="G75"/>
    </row>
    <row r="76" spans="3:7" ht="15.75" x14ac:dyDescent="0.25">
      <c r="C76" s="62"/>
      <c r="D76" s="63"/>
      <c r="E76" s="63"/>
      <c r="F76"/>
      <c r="G76"/>
    </row>
    <row r="77" spans="3:7" ht="15.75" x14ac:dyDescent="0.25">
      <c r="C77" s="62"/>
      <c r="D77" s="63"/>
      <c r="E77" s="63"/>
      <c r="F77"/>
      <c r="G77"/>
    </row>
    <row r="78" spans="3:7" ht="15.75" x14ac:dyDescent="0.25">
      <c r="C78" s="62"/>
      <c r="D78" s="63"/>
      <c r="E78" s="63"/>
      <c r="F78"/>
      <c r="G78"/>
    </row>
    <row r="79" spans="3:7" ht="15.75" x14ac:dyDescent="0.25">
      <c r="C79" s="62"/>
      <c r="D79" s="63"/>
      <c r="E79" s="63"/>
      <c r="F79"/>
      <c r="G79"/>
    </row>
    <row r="80" spans="3:7" ht="15.75" x14ac:dyDescent="0.25">
      <c r="C80" s="62"/>
      <c r="D80" s="63"/>
      <c r="E80" s="63"/>
      <c r="F80"/>
      <c r="G80"/>
    </row>
    <row r="81" spans="3:7" ht="15.75" x14ac:dyDescent="0.25">
      <c r="C81" s="62"/>
      <c r="D81" s="63"/>
      <c r="E81" s="63"/>
      <c r="F81"/>
      <c r="G81"/>
    </row>
    <row r="82" spans="3:7" ht="15.75" x14ac:dyDescent="0.25">
      <c r="C82" s="62"/>
      <c r="D82" s="63"/>
      <c r="E82" s="63"/>
      <c r="F82"/>
      <c r="G82"/>
    </row>
    <row r="83" spans="3:7" ht="15.75" x14ac:dyDescent="0.25">
      <c r="C83" s="62"/>
      <c r="D83" s="63"/>
      <c r="E83" s="63"/>
      <c r="F83"/>
      <c r="G83"/>
    </row>
    <row r="84" spans="3:7" ht="15.75" x14ac:dyDescent="0.25">
      <c r="C84" s="62"/>
      <c r="D84" s="63"/>
      <c r="E84" s="63"/>
      <c r="F84"/>
      <c r="G84"/>
    </row>
    <row r="85" spans="3:7" ht="15.75" x14ac:dyDescent="0.25">
      <c r="C85" s="62"/>
      <c r="D85" s="63"/>
      <c r="E85" s="63"/>
      <c r="F85"/>
      <c r="G85"/>
    </row>
    <row r="86" spans="3:7" ht="15.75" x14ac:dyDescent="0.25">
      <c r="C86" s="62"/>
      <c r="D86" s="63"/>
      <c r="E86" s="63"/>
      <c r="F86"/>
      <c r="G86"/>
    </row>
    <row r="87" spans="3:7" ht="15.75" x14ac:dyDescent="0.25">
      <c r="C87" s="62"/>
      <c r="D87" s="63"/>
      <c r="E87" s="63"/>
      <c r="F87"/>
      <c r="G87"/>
    </row>
    <row r="88" spans="3:7" x14ac:dyDescent="0.2">
      <c r="C88"/>
      <c r="D88"/>
      <c r="E88"/>
      <c r="F88"/>
      <c r="G88"/>
    </row>
    <row r="89" spans="3:7" x14ac:dyDescent="0.2">
      <c r="C89"/>
      <c r="D89"/>
      <c r="E89"/>
      <c r="F89"/>
      <c r="G89"/>
    </row>
    <row r="90" spans="3:7" x14ac:dyDescent="0.2">
      <c r="C90"/>
      <c r="D90"/>
      <c r="E90"/>
      <c r="F90"/>
      <c r="G90"/>
    </row>
    <row r="91" spans="3:7" x14ac:dyDescent="0.2">
      <c r="C91"/>
      <c r="D91"/>
      <c r="E91"/>
      <c r="F91"/>
      <c r="G91"/>
    </row>
  </sheetData>
  <mergeCells count="2">
    <mergeCell ref="A1:F1"/>
    <mergeCell ref="C62:G62"/>
  </mergeCells>
  <pageMargins left="0.19685039369791668" right="0.19685039369791668" top="0.19685039369791668" bottom="0.39370078739583336" header="0.19685039369791668" footer="0.19685039369791668"/>
  <pageSetup paperSize="9" scale="89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ySplit="2" topLeftCell="A3" activePane="bottomLeft" state="frozen"/>
      <selection pane="bottomLeft" activeCell="E3" sqref="E3:F30"/>
    </sheetView>
  </sheetViews>
  <sheetFormatPr defaultRowHeight="14.25" x14ac:dyDescent="0.2"/>
  <cols>
    <col min="1" max="1" width="8" style="19" customWidth="1"/>
    <col min="2" max="2" width="5.25" style="19" customWidth="1"/>
    <col min="3" max="3" width="42.25" style="20" customWidth="1"/>
    <col min="4" max="4" width="11.875" style="21" customWidth="1"/>
    <col min="5" max="16384" width="9" style="1"/>
  </cols>
  <sheetData>
    <row r="1" spans="1:8" ht="54" customHeight="1" x14ac:dyDescent="0.2">
      <c r="A1" s="79" t="s">
        <v>46</v>
      </c>
      <c r="B1" s="79"/>
      <c r="C1" s="79"/>
      <c r="D1" s="79"/>
    </row>
    <row r="2" spans="1:8" ht="36.200000000000003" customHeight="1" x14ac:dyDescent="0.2">
      <c r="A2" s="53" t="s">
        <v>1</v>
      </c>
      <c r="B2" s="53" t="s">
        <v>2</v>
      </c>
      <c r="C2" s="54" t="s">
        <v>3</v>
      </c>
      <c r="D2" s="4" t="s">
        <v>4</v>
      </c>
      <c r="E2" s="4" t="s">
        <v>5</v>
      </c>
      <c r="F2" s="4" t="s">
        <v>6</v>
      </c>
    </row>
    <row r="3" spans="1:8" x14ac:dyDescent="0.2">
      <c r="A3" s="5">
        <v>1</v>
      </c>
      <c r="B3" s="5">
        <v>501</v>
      </c>
      <c r="C3" s="6" t="s">
        <v>7</v>
      </c>
      <c r="D3" s="7">
        <v>425</v>
      </c>
      <c r="E3" s="8">
        <v>450</v>
      </c>
      <c r="F3" s="8">
        <v>472</v>
      </c>
    </row>
    <row r="4" spans="1:8" x14ac:dyDescent="0.2">
      <c r="A4" s="5">
        <v>1</v>
      </c>
      <c r="B4" s="5">
        <v>502</v>
      </c>
      <c r="C4" s="6" t="s">
        <v>27</v>
      </c>
      <c r="D4" s="7">
        <v>960</v>
      </c>
      <c r="E4" s="8">
        <v>1008</v>
      </c>
      <c r="F4" s="8">
        <v>1058</v>
      </c>
    </row>
    <row r="5" spans="1:8" x14ac:dyDescent="0.2">
      <c r="A5" s="5">
        <v>1</v>
      </c>
      <c r="B5" s="5">
        <v>511</v>
      </c>
      <c r="C5" s="6" t="s">
        <v>8</v>
      </c>
      <c r="D5" s="7">
        <v>352</v>
      </c>
      <c r="E5" s="8">
        <v>371</v>
      </c>
      <c r="F5" s="8">
        <v>890</v>
      </c>
    </row>
    <row r="6" spans="1:8" x14ac:dyDescent="0.2">
      <c r="A6" s="5">
        <v>1</v>
      </c>
      <c r="B6" s="5">
        <v>518</v>
      </c>
      <c r="C6" s="6" t="s">
        <v>9</v>
      </c>
      <c r="D6" s="7">
        <v>530</v>
      </c>
      <c r="E6" s="8">
        <v>556</v>
      </c>
      <c r="F6" s="8">
        <v>584</v>
      </c>
    </row>
    <row r="7" spans="1:8" x14ac:dyDescent="0.2">
      <c r="A7" s="5">
        <v>1</v>
      </c>
      <c r="B7" s="5">
        <v>549</v>
      </c>
      <c r="C7" s="6" t="s">
        <v>11</v>
      </c>
      <c r="D7" s="7">
        <v>70</v>
      </c>
      <c r="E7" s="8">
        <v>73</v>
      </c>
      <c r="F7" s="8">
        <v>77</v>
      </c>
    </row>
    <row r="8" spans="1:8" x14ac:dyDescent="0.2">
      <c r="A8" s="5">
        <v>1</v>
      </c>
      <c r="B8" s="5">
        <v>551</v>
      </c>
      <c r="C8" s="6" t="s">
        <v>35</v>
      </c>
      <c r="D8" s="7">
        <v>60</v>
      </c>
      <c r="E8" s="8">
        <v>63</v>
      </c>
      <c r="F8" s="8">
        <v>66</v>
      </c>
      <c r="G8" s="13"/>
      <c r="H8" s="13"/>
    </row>
    <row r="9" spans="1:8" x14ac:dyDescent="0.2">
      <c r="A9" s="5">
        <v>1</v>
      </c>
      <c r="B9" s="5">
        <v>558</v>
      </c>
      <c r="C9" s="6" t="s">
        <v>12</v>
      </c>
      <c r="D9" s="7">
        <v>363</v>
      </c>
      <c r="E9" s="8">
        <v>381</v>
      </c>
      <c r="F9" s="8">
        <v>400</v>
      </c>
      <c r="G9" s="13"/>
      <c r="H9" s="13"/>
    </row>
    <row r="10" spans="1:8" x14ac:dyDescent="0.2">
      <c r="A10" s="5">
        <v>1</v>
      </c>
      <c r="B10" s="5">
        <v>591</v>
      </c>
      <c r="C10" s="6" t="s">
        <v>13</v>
      </c>
      <c r="D10" s="7">
        <v>2</v>
      </c>
      <c r="E10" s="8">
        <v>2</v>
      </c>
      <c r="F10" s="8">
        <v>3</v>
      </c>
    </row>
    <row r="11" spans="1:8" x14ac:dyDescent="0.2">
      <c r="A11" s="55" t="s">
        <v>14</v>
      </c>
      <c r="B11" s="55"/>
      <c r="C11" s="56"/>
      <c r="D11" s="57">
        <f>SUM(D3:D10)</f>
        <v>2762</v>
      </c>
      <c r="E11" s="12">
        <f>SUM(E3:E10)</f>
        <v>2904</v>
      </c>
      <c r="F11" s="12">
        <f>SUM(F3:F10)</f>
        <v>3550</v>
      </c>
    </row>
    <row r="12" spans="1:8" x14ac:dyDescent="0.2">
      <c r="A12" s="5">
        <v>1</v>
      </c>
      <c r="B12" s="5">
        <v>648</v>
      </c>
      <c r="C12" s="6" t="s">
        <v>16</v>
      </c>
      <c r="D12" s="7">
        <v>112</v>
      </c>
      <c r="E12" s="58">
        <v>0</v>
      </c>
      <c r="F12" s="58">
        <v>500</v>
      </c>
    </row>
    <row r="13" spans="1:8" x14ac:dyDescent="0.2">
      <c r="A13" s="5">
        <v>1</v>
      </c>
      <c r="B13" s="5">
        <v>662</v>
      </c>
      <c r="C13" s="6" t="s">
        <v>17</v>
      </c>
      <c r="D13" s="7">
        <v>9</v>
      </c>
      <c r="E13" s="52">
        <v>9</v>
      </c>
      <c r="F13" s="52">
        <v>9</v>
      </c>
    </row>
    <row r="14" spans="1:8" x14ac:dyDescent="0.2">
      <c r="A14" s="5">
        <v>1</v>
      </c>
      <c r="B14" s="5">
        <v>672</v>
      </c>
      <c r="C14" s="6" t="s">
        <v>18</v>
      </c>
      <c r="D14" s="7">
        <v>2641</v>
      </c>
      <c r="E14" s="58">
        <v>2895</v>
      </c>
      <c r="F14" s="58">
        <v>3041</v>
      </c>
    </row>
    <row r="15" spans="1:8" x14ac:dyDescent="0.2">
      <c r="A15" s="55" t="s">
        <v>19</v>
      </c>
      <c r="B15" s="55"/>
      <c r="C15" s="56"/>
      <c r="D15" s="57">
        <f>SUM(D12:D14)</f>
        <v>2762</v>
      </c>
      <c r="E15" s="59">
        <f>SUM(E12:E14)</f>
        <v>2904</v>
      </c>
      <c r="F15" s="59">
        <f>SUM(F12:F14)</f>
        <v>3550</v>
      </c>
    </row>
    <row r="16" spans="1:8" x14ac:dyDescent="0.2">
      <c r="A16" s="55" t="s">
        <v>47</v>
      </c>
      <c r="B16" s="55"/>
      <c r="C16" s="56"/>
      <c r="D16" s="57">
        <f>D15</f>
        <v>2762</v>
      </c>
      <c r="E16" s="59">
        <f t="shared" ref="E16:F17" si="0">E15</f>
        <v>2904</v>
      </c>
      <c r="F16" s="59">
        <f t="shared" si="0"/>
        <v>3550</v>
      </c>
    </row>
    <row r="17" spans="1:6" x14ac:dyDescent="0.2">
      <c r="A17" s="55" t="s">
        <v>48</v>
      </c>
      <c r="B17" s="55"/>
      <c r="C17" s="56"/>
      <c r="D17" s="57">
        <f>D16</f>
        <v>2762</v>
      </c>
      <c r="E17" s="59">
        <f t="shared" si="0"/>
        <v>2904</v>
      </c>
      <c r="F17" s="59">
        <f t="shared" si="0"/>
        <v>3550</v>
      </c>
    </row>
    <row r="18" spans="1:6" x14ac:dyDescent="0.2">
      <c r="A18" s="55" t="s">
        <v>49</v>
      </c>
      <c r="B18" s="55"/>
      <c r="C18" s="56"/>
      <c r="D18" s="57">
        <v>0</v>
      </c>
      <c r="E18" s="59">
        <v>0</v>
      </c>
      <c r="F18" s="59">
        <v>0</v>
      </c>
    </row>
    <row r="19" spans="1:6" x14ac:dyDescent="0.2">
      <c r="A19" s="5"/>
      <c r="B19" s="5"/>
      <c r="C19" s="6"/>
      <c r="D19" s="7"/>
      <c r="E19" s="40"/>
      <c r="F19" s="40"/>
    </row>
    <row r="20" spans="1:6" x14ac:dyDescent="0.2">
      <c r="A20" s="5">
        <v>2</v>
      </c>
      <c r="B20" s="5">
        <v>501</v>
      </c>
      <c r="C20" s="6" t="s">
        <v>7</v>
      </c>
      <c r="D20" s="7">
        <v>20</v>
      </c>
      <c r="E20" s="8">
        <v>20</v>
      </c>
      <c r="F20" s="8">
        <v>20</v>
      </c>
    </row>
    <row r="21" spans="1:6" x14ac:dyDescent="0.2">
      <c r="A21" s="5">
        <v>2</v>
      </c>
      <c r="B21" s="5">
        <v>502</v>
      </c>
      <c r="C21" s="6" t="s">
        <v>27</v>
      </c>
      <c r="D21" s="7">
        <v>80</v>
      </c>
      <c r="E21" s="8">
        <v>90</v>
      </c>
      <c r="F21" s="8">
        <v>90</v>
      </c>
    </row>
    <row r="22" spans="1:6" x14ac:dyDescent="0.2">
      <c r="A22" s="5">
        <v>2</v>
      </c>
      <c r="B22" s="5">
        <v>511</v>
      </c>
      <c r="C22" s="6" t="s">
        <v>8</v>
      </c>
      <c r="D22" s="7">
        <v>145</v>
      </c>
      <c r="E22" s="8">
        <v>145</v>
      </c>
      <c r="F22" s="8">
        <v>145</v>
      </c>
    </row>
    <row r="23" spans="1:6" x14ac:dyDescent="0.2">
      <c r="A23" s="5">
        <v>2</v>
      </c>
      <c r="B23" s="5">
        <v>521</v>
      </c>
      <c r="C23" s="6" t="s">
        <v>10</v>
      </c>
      <c r="D23" s="7">
        <v>0</v>
      </c>
      <c r="E23" s="8">
        <v>0</v>
      </c>
      <c r="F23" s="8">
        <v>0</v>
      </c>
    </row>
    <row r="24" spans="1:6" x14ac:dyDescent="0.2">
      <c r="A24" s="5">
        <v>2</v>
      </c>
      <c r="B24" s="5">
        <v>558</v>
      </c>
      <c r="C24" s="6" t="s">
        <v>12</v>
      </c>
      <c r="D24" s="7">
        <v>30</v>
      </c>
      <c r="E24" s="8">
        <v>30.089999999999996</v>
      </c>
      <c r="F24" s="8">
        <v>30.180269999999993</v>
      </c>
    </row>
    <row r="25" spans="1:6" x14ac:dyDescent="0.2">
      <c r="A25" s="55" t="s">
        <v>36</v>
      </c>
      <c r="B25" s="55"/>
      <c r="C25" s="56"/>
      <c r="D25" s="57">
        <f>SUM(D20:D24)</f>
        <v>275</v>
      </c>
      <c r="E25" s="12">
        <f>SUM(E20:E24)</f>
        <v>285.08999999999997</v>
      </c>
      <c r="F25" s="12">
        <f>SUM(F20:F24)</f>
        <v>285.18027000000001</v>
      </c>
    </row>
    <row r="26" spans="1:6" x14ac:dyDescent="0.2">
      <c r="A26" s="5">
        <v>2</v>
      </c>
      <c r="B26" s="5">
        <v>603</v>
      </c>
      <c r="C26" s="6" t="s">
        <v>45</v>
      </c>
      <c r="D26" s="7">
        <v>275</v>
      </c>
      <c r="E26" s="8">
        <v>285</v>
      </c>
      <c r="F26" s="8">
        <v>285</v>
      </c>
    </row>
    <row r="27" spans="1:6" x14ac:dyDescent="0.2">
      <c r="A27" s="55" t="s">
        <v>37</v>
      </c>
      <c r="B27" s="55"/>
      <c r="C27" s="56"/>
      <c r="D27" s="57">
        <v>275</v>
      </c>
      <c r="E27" s="59">
        <v>285</v>
      </c>
      <c r="F27" s="59">
        <v>285</v>
      </c>
    </row>
    <row r="28" spans="1:6" x14ac:dyDescent="0.2">
      <c r="A28" s="55" t="s">
        <v>50</v>
      </c>
      <c r="B28" s="55"/>
      <c r="C28" s="56"/>
      <c r="D28" s="57">
        <v>275</v>
      </c>
      <c r="E28" s="59">
        <v>285</v>
      </c>
      <c r="F28" s="59">
        <v>285</v>
      </c>
    </row>
    <row r="29" spans="1:6" x14ac:dyDescent="0.2">
      <c r="A29" s="55" t="s">
        <v>51</v>
      </c>
      <c r="B29" s="55"/>
      <c r="C29" s="56"/>
      <c r="D29" s="57">
        <v>275</v>
      </c>
      <c r="E29" s="59">
        <v>285</v>
      </c>
      <c r="F29" s="59">
        <v>285</v>
      </c>
    </row>
    <row r="30" spans="1:6" x14ac:dyDescent="0.2">
      <c r="A30" s="55" t="s">
        <v>52</v>
      </c>
      <c r="B30" s="55"/>
      <c r="C30" s="56"/>
      <c r="D30" s="57">
        <v>0</v>
      </c>
      <c r="E30" s="12">
        <v>0</v>
      </c>
      <c r="F30" s="12">
        <v>0</v>
      </c>
    </row>
    <row r="31" spans="1:6" x14ac:dyDescent="0.2">
      <c r="A31" s="5"/>
      <c r="B31" s="5"/>
      <c r="C31" s="6"/>
      <c r="D31" s="39"/>
    </row>
    <row r="32" spans="1:6" x14ac:dyDescent="0.2">
      <c r="A32" s="5"/>
      <c r="B32" s="5"/>
      <c r="C32" s="6"/>
      <c r="D32" s="39"/>
    </row>
    <row r="33" spans="1:8" x14ac:dyDescent="0.2">
      <c r="A33" s="55" t="s">
        <v>23</v>
      </c>
      <c r="B33" s="55"/>
      <c r="C33" s="56"/>
      <c r="D33" s="60">
        <f>SUM(D15+D25)</f>
        <v>3037</v>
      </c>
      <c r="E33" s="60">
        <f>SUM(E15+E25)</f>
        <v>3189.09</v>
      </c>
      <c r="F33" s="60">
        <f>SUM(F15+F25)</f>
        <v>3835.1802699999998</v>
      </c>
      <c r="G33" s="13"/>
      <c r="H33" s="13"/>
    </row>
    <row r="34" spans="1:8" x14ac:dyDescent="0.2">
      <c r="A34" s="55" t="s">
        <v>24</v>
      </c>
      <c r="B34" s="55"/>
      <c r="C34" s="56"/>
      <c r="D34" s="60">
        <f>SUM(D11+D25)</f>
        <v>3037</v>
      </c>
      <c r="E34" s="60">
        <f>SUM(E11+E25)</f>
        <v>3189.09</v>
      </c>
      <c r="F34" s="60">
        <f>SUM(F11+F25)</f>
        <v>3835.1802699999998</v>
      </c>
      <c r="G34" s="13"/>
      <c r="H34" s="13"/>
    </row>
    <row r="35" spans="1:8" x14ac:dyDescent="0.2">
      <c r="A35" s="55" t="s">
        <v>25</v>
      </c>
      <c r="B35" s="55"/>
      <c r="C35" s="56"/>
      <c r="D35" s="60">
        <v>0</v>
      </c>
      <c r="E35" s="60">
        <v>0</v>
      </c>
      <c r="F35" s="60">
        <v>0</v>
      </c>
    </row>
  </sheetData>
  <mergeCells count="1">
    <mergeCell ref="A1:D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pane ySplit="2" topLeftCell="A21" activePane="bottomLeft" state="frozen"/>
      <selection pane="bottomLeft" activeCell="K47" sqref="K46:K47"/>
    </sheetView>
  </sheetViews>
  <sheetFormatPr defaultRowHeight="14.25" x14ac:dyDescent="0.2"/>
  <cols>
    <col min="1" max="1" width="6.5" style="19" customWidth="1"/>
    <col min="2" max="2" width="6.625" style="19" customWidth="1"/>
    <col min="3" max="3" width="44.125" style="20" customWidth="1"/>
    <col min="4" max="4" width="9" style="1"/>
    <col min="5" max="5" width="13.25" style="1" bestFit="1" customWidth="1"/>
    <col min="6" max="6" width="9" style="1"/>
    <col min="7" max="7" width="5.75" style="1" customWidth="1"/>
    <col min="8" max="8" width="9" style="1" hidden="1" customWidth="1"/>
    <col min="9" max="16384" width="9" style="1"/>
  </cols>
  <sheetData>
    <row r="1" spans="1:11" ht="54" customHeight="1" x14ac:dyDescent="0.2">
      <c r="A1" s="80" t="s">
        <v>41</v>
      </c>
      <c r="B1" s="80"/>
      <c r="C1" s="80"/>
      <c r="D1" s="80"/>
      <c r="E1" s="80"/>
      <c r="F1" s="81"/>
    </row>
    <row r="2" spans="1:11" ht="36.200000000000003" customHeight="1" x14ac:dyDescent="0.2">
      <c r="A2" s="43" t="s">
        <v>1</v>
      </c>
      <c r="B2" s="43" t="s">
        <v>2</v>
      </c>
      <c r="C2" s="44" t="s">
        <v>3</v>
      </c>
      <c r="D2" s="45" t="s">
        <v>4</v>
      </c>
      <c r="E2" s="45" t="s">
        <v>5</v>
      </c>
      <c r="F2" s="45" t="s">
        <v>6</v>
      </c>
    </row>
    <row r="3" spans="1:11" x14ac:dyDescent="0.2">
      <c r="A3" s="46">
        <v>1</v>
      </c>
      <c r="B3" s="46">
        <v>501</v>
      </c>
      <c r="C3" s="47" t="s">
        <v>7</v>
      </c>
      <c r="D3" s="8">
        <v>5793.36</v>
      </c>
      <c r="E3" s="8">
        <f>D3*1.05</f>
        <v>6083.0280000000002</v>
      </c>
      <c r="F3" s="8">
        <f>E3*1.05</f>
        <v>6387.1794000000009</v>
      </c>
      <c r="G3" s="48"/>
    </row>
    <row r="4" spans="1:11" x14ac:dyDescent="0.2">
      <c r="A4" s="46">
        <v>1</v>
      </c>
      <c r="B4" s="46">
        <v>502</v>
      </c>
      <c r="C4" s="47" t="s">
        <v>27</v>
      </c>
      <c r="D4" s="8">
        <v>2186.34</v>
      </c>
      <c r="E4" s="8">
        <f t="shared" ref="E4:F14" si="0">D4*1.05</f>
        <v>2295.6570000000002</v>
      </c>
      <c r="F4" s="8">
        <f t="shared" si="0"/>
        <v>2410.4398500000002</v>
      </c>
    </row>
    <row r="5" spans="1:11" x14ac:dyDescent="0.2">
      <c r="A5" s="46">
        <v>1</v>
      </c>
      <c r="B5" s="46">
        <v>503</v>
      </c>
      <c r="C5" s="47" t="s">
        <v>42</v>
      </c>
      <c r="D5" s="8">
        <v>346.5</v>
      </c>
      <c r="E5" s="8">
        <f t="shared" si="0"/>
        <v>363.82499999999999</v>
      </c>
      <c r="F5" s="8">
        <f t="shared" si="0"/>
        <v>382.01625000000001</v>
      </c>
    </row>
    <row r="6" spans="1:11" x14ac:dyDescent="0.2">
      <c r="A6" s="46">
        <v>1</v>
      </c>
      <c r="B6" s="46">
        <v>511</v>
      </c>
      <c r="C6" s="47" t="s">
        <v>8</v>
      </c>
      <c r="D6" s="8">
        <v>1185.5999999999999</v>
      </c>
      <c r="E6" s="8">
        <f t="shared" si="0"/>
        <v>1244.8799999999999</v>
      </c>
      <c r="F6" s="8">
        <f t="shared" si="0"/>
        <v>1307.124</v>
      </c>
    </row>
    <row r="7" spans="1:11" x14ac:dyDescent="0.2">
      <c r="A7" s="46">
        <v>1</v>
      </c>
      <c r="B7" s="46">
        <v>518</v>
      </c>
      <c r="C7" s="47" t="s">
        <v>9</v>
      </c>
      <c r="D7" s="8">
        <v>653.04999999999995</v>
      </c>
      <c r="E7" s="8">
        <f t="shared" si="0"/>
        <v>685.70249999999999</v>
      </c>
      <c r="F7" s="8">
        <f t="shared" si="0"/>
        <v>719.98762499999998</v>
      </c>
    </row>
    <row r="8" spans="1:11" x14ac:dyDescent="0.2">
      <c r="A8" s="46">
        <v>1</v>
      </c>
      <c r="B8" s="46">
        <v>521</v>
      </c>
      <c r="C8" s="47" t="s">
        <v>10</v>
      </c>
      <c r="D8" s="8">
        <v>513.13</v>
      </c>
      <c r="E8" s="8">
        <f t="shared" si="0"/>
        <v>538.78650000000005</v>
      </c>
      <c r="F8" s="8">
        <f t="shared" si="0"/>
        <v>565.7258250000001</v>
      </c>
    </row>
    <row r="9" spans="1:11" x14ac:dyDescent="0.2">
      <c r="A9" s="46">
        <v>1</v>
      </c>
      <c r="B9" s="46">
        <v>524</v>
      </c>
      <c r="C9" s="47" t="s">
        <v>28</v>
      </c>
      <c r="D9" s="8">
        <v>174.46</v>
      </c>
      <c r="E9" s="8">
        <f t="shared" si="0"/>
        <v>183.18300000000002</v>
      </c>
      <c r="F9" s="8">
        <f t="shared" si="0"/>
        <v>192.34215000000003</v>
      </c>
    </row>
    <row r="10" spans="1:11" x14ac:dyDescent="0.2">
      <c r="A10" s="46">
        <v>1</v>
      </c>
      <c r="B10" s="46">
        <v>525</v>
      </c>
      <c r="C10" s="47" t="s">
        <v>29</v>
      </c>
      <c r="D10" s="8">
        <v>2.15</v>
      </c>
      <c r="E10" s="8">
        <f t="shared" si="0"/>
        <v>2.2574999999999998</v>
      </c>
      <c r="F10" s="8">
        <f t="shared" si="0"/>
        <v>2.3703750000000001</v>
      </c>
    </row>
    <row r="11" spans="1:11" x14ac:dyDescent="0.2">
      <c r="A11" s="46">
        <v>1</v>
      </c>
      <c r="B11" s="46">
        <v>527</v>
      </c>
      <c r="C11" s="47" t="s">
        <v>30</v>
      </c>
      <c r="D11" s="8">
        <v>10.26</v>
      </c>
      <c r="E11" s="8">
        <f t="shared" si="0"/>
        <v>10.773</v>
      </c>
      <c r="F11" s="8">
        <f t="shared" si="0"/>
        <v>11.31165</v>
      </c>
    </row>
    <row r="12" spans="1:11" x14ac:dyDescent="0.2">
      <c r="A12" s="46">
        <v>1</v>
      </c>
      <c r="B12" s="46">
        <v>549</v>
      </c>
      <c r="C12" s="47" t="s">
        <v>11</v>
      </c>
      <c r="D12" s="8">
        <v>69.25</v>
      </c>
      <c r="E12" s="8">
        <f t="shared" si="0"/>
        <v>72.712500000000006</v>
      </c>
      <c r="F12" s="8">
        <f t="shared" si="0"/>
        <v>76.34812500000001</v>
      </c>
    </row>
    <row r="13" spans="1:11" x14ac:dyDescent="0.2">
      <c r="A13" s="46">
        <v>1</v>
      </c>
      <c r="B13" s="46">
        <v>551</v>
      </c>
      <c r="C13" s="47" t="s">
        <v>35</v>
      </c>
      <c r="D13" s="8">
        <v>97</v>
      </c>
      <c r="E13" s="8">
        <f t="shared" si="0"/>
        <v>101.85000000000001</v>
      </c>
      <c r="F13" s="8">
        <f t="shared" si="0"/>
        <v>106.94250000000001</v>
      </c>
    </row>
    <row r="14" spans="1:11" x14ac:dyDescent="0.2">
      <c r="A14" s="46">
        <v>1</v>
      </c>
      <c r="B14" s="46">
        <v>558</v>
      </c>
      <c r="C14" s="47" t="s">
        <v>12</v>
      </c>
      <c r="D14" s="8">
        <v>379.9</v>
      </c>
      <c r="E14" s="8">
        <f t="shared" si="0"/>
        <v>398.89499999999998</v>
      </c>
      <c r="F14" s="8">
        <f t="shared" si="0"/>
        <v>418.83974999999998</v>
      </c>
    </row>
    <row r="15" spans="1:11" x14ac:dyDescent="0.2">
      <c r="A15" s="49" t="s">
        <v>14</v>
      </c>
      <c r="B15" s="49"/>
      <c r="C15" s="50"/>
      <c r="D15" s="51">
        <f>SUM(D3:D14)</f>
        <v>11410.999999999998</v>
      </c>
      <c r="E15" s="51">
        <f>SUM(E3:E14)</f>
        <v>11981.550000000001</v>
      </c>
      <c r="F15" s="51">
        <f>SUM(F3:F14)</f>
        <v>12580.627500000001</v>
      </c>
      <c r="G15" s="13"/>
      <c r="H15" s="13"/>
      <c r="I15" s="13"/>
      <c r="J15" s="13"/>
      <c r="K15" s="13"/>
    </row>
    <row r="16" spans="1:11" x14ac:dyDescent="0.2">
      <c r="A16" s="46">
        <v>1</v>
      </c>
      <c r="B16" s="46">
        <v>602</v>
      </c>
      <c r="C16" s="47" t="s">
        <v>15</v>
      </c>
      <c r="D16" s="8">
        <v>5355</v>
      </c>
      <c r="E16" s="8">
        <f>D16*1.05</f>
        <v>5622.75</v>
      </c>
      <c r="F16" s="8">
        <f>E16*1.05</f>
        <v>5903.8874999999998</v>
      </c>
    </row>
    <row r="17" spans="1:11" x14ac:dyDescent="0.2">
      <c r="A17" s="46">
        <v>1</v>
      </c>
      <c r="B17" s="46">
        <v>644</v>
      </c>
      <c r="C17" s="47" t="s">
        <v>43</v>
      </c>
      <c r="D17" s="52">
        <v>56</v>
      </c>
      <c r="E17" s="8">
        <f t="shared" ref="E17:F21" si="1">D17*1.05</f>
        <v>58.800000000000004</v>
      </c>
      <c r="F17" s="8">
        <f t="shared" si="1"/>
        <v>61.740000000000009</v>
      </c>
    </row>
    <row r="18" spans="1:11" x14ac:dyDescent="0.2">
      <c r="A18" s="46">
        <v>1</v>
      </c>
      <c r="B18" s="46">
        <v>648</v>
      </c>
      <c r="C18" s="47" t="s">
        <v>16</v>
      </c>
      <c r="D18" s="8">
        <v>800</v>
      </c>
      <c r="E18" s="8">
        <f t="shared" si="1"/>
        <v>840</v>
      </c>
      <c r="F18" s="8">
        <f t="shared" si="1"/>
        <v>882</v>
      </c>
    </row>
    <row r="19" spans="1:11" x14ac:dyDescent="0.2">
      <c r="A19" s="46">
        <v>1</v>
      </c>
      <c r="B19" s="46">
        <v>649</v>
      </c>
      <c r="C19" s="47" t="s">
        <v>44</v>
      </c>
      <c r="D19" s="8">
        <v>20</v>
      </c>
      <c r="E19" s="8">
        <f t="shared" si="1"/>
        <v>21</v>
      </c>
      <c r="F19" s="8">
        <f t="shared" si="1"/>
        <v>22.05</v>
      </c>
    </row>
    <row r="20" spans="1:11" x14ac:dyDescent="0.2">
      <c r="A20" s="46">
        <v>1</v>
      </c>
      <c r="B20" s="46">
        <v>662</v>
      </c>
      <c r="C20" s="47" t="s">
        <v>17</v>
      </c>
      <c r="D20" s="8">
        <v>9.75</v>
      </c>
      <c r="E20" s="8">
        <f t="shared" si="1"/>
        <v>10.237500000000001</v>
      </c>
      <c r="F20" s="8">
        <f t="shared" si="1"/>
        <v>10.749375000000001</v>
      </c>
    </row>
    <row r="21" spans="1:11" x14ac:dyDescent="0.2">
      <c r="A21" s="46">
        <v>1</v>
      </c>
      <c r="B21" s="46">
        <v>672</v>
      </c>
      <c r="C21" s="47" t="s">
        <v>18</v>
      </c>
      <c r="D21" s="8">
        <v>5170</v>
      </c>
      <c r="E21" s="8">
        <v>5429</v>
      </c>
      <c r="F21" s="8">
        <f t="shared" si="1"/>
        <v>5700.45</v>
      </c>
    </row>
    <row r="22" spans="1:11" x14ac:dyDescent="0.2">
      <c r="A22" s="49" t="s">
        <v>19</v>
      </c>
      <c r="B22" s="49"/>
      <c r="C22" s="50"/>
      <c r="D22" s="51">
        <f>SUM(D16:D21)</f>
        <v>11410.75</v>
      </c>
      <c r="E22" s="51">
        <f>SUM(E16:E21)</f>
        <v>11981.7875</v>
      </c>
      <c r="F22" s="51">
        <f>SUM(F16:F21)</f>
        <v>12580.876875</v>
      </c>
      <c r="I22" s="13"/>
      <c r="J22" s="13"/>
      <c r="K22" s="13"/>
    </row>
    <row r="23" spans="1:11" x14ac:dyDescent="0.2">
      <c r="A23" s="49" t="s">
        <v>20</v>
      </c>
      <c r="B23" s="49"/>
      <c r="C23" s="50"/>
      <c r="D23" s="51">
        <f>D22</f>
        <v>11410.75</v>
      </c>
      <c r="E23" s="51">
        <f>E22</f>
        <v>11981.7875</v>
      </c>
      <c r="F23" s="51">
        <f>F22</f>
        <v>12580.876875</v>
      </c>
    </row>
    <row r="24" spans="1:11" x14ac:dyDescent="0.2">
      <c r="A24" s="49" t="s">
        <v>21</v>
      </c>
      <c r="B24" s="49"/>
      <c r="C24" s="50"/>
      <c r="D24" s="51">
        <f>D15</f>
        <v>11410.999999999998</v>
      </c>
      <c r="E24" s="51">
        <f>E15</f>
        <v>11981.550000000001</v>
      </c>
      <c r="F24" s="51">
        <f>F15</f>
        <v>12580.627500000001</v>
      </c>
    </row>
    <row r="25" spans="1:11" x14ac:dyDescent="0.2">
      <c r="A25" s="49" t="s">
        <v>22</v>
      </c>
      <c r="B25" s="49"/>
      <c r="C25" s="50"/>
      <c r="D25" s="51">
        <f>D23-D24</f>
        <v>-0.24999999999818101</v>
      </c>
      <c r="E25" s="51">
        <f>E23-E24</f>
        <v>0.2374999999992724</v>
      </c>
      <c r="F25" s="51">
        <f>F23-F24</f>
        <v>0.24937499999941792</v>
      </c>
    </row>
    <row r="26" spans="1:11" x14ac:dyDescent="0.2">
      <c r="A26" s="46"/>
      <c r="B26" s="46"/>
      <c r="C26" s="47"/>
      <c r="D26" s="8"/>
      <c r="E26" s="8"/>
      <c r="F26" s="8"/>
    </row>
    <row r="27" spans="1:11" x14ac:dyDescent="0.2">
      <c r="A27" s="46">
        <v>2</v>
      </c>
      <c r="B27" s="46">
        <v>501</v>
      </c>
      <c r="C27" s="47" t="s">
        <v>7</v>
      </c>
      <c r="D27" s="8">
        <v>300</v>
      </c>
      <c r="E27" s="8">
        <f>D27*1.05</f>
        <v>315</v>
      </c>
      <c r="F27" s="8">
        <f>E27*1.05</f>
        <v>330.75</v>
      </c>
    </row>
    <row r="28" spans="1:11" x14ac:dyDescent="0.2">
      <c r="A28" s="46">
        <v>2</v>
      </c>
      <c r="B28" s="46">
        <v>502</v>
      </c>
      <c r="C28" s="47" t="s">
        <v>27</v>
      </c>
      <c r="D28" s="8">
        <v>184</v>
      </c>
      <c r="E28" s="8">
        <f t="shared" ref="E28:F36" si="2">D28*1.05</f>
        <v>193.20000000000002</v>
      </c>
      <c r="F28" s="8">
        <f t="shared" si="2"/>
        <v>202.86</v>
      </c>
    </row>
    <row r="29" spans="1:11" x14ac:dyDescent="0.2">
      <c r="A29" s="46">
        <v>2</v>
      </c>
      <c r="B29" s="46">
        <v>503</v>
      </c>
      <c r="C29" s="47" t="s">
        <v>42</v>
      </c>
      <c r="D29" s="40">
        <v>30</v>
      </c>
      <c r="E29" s="8">
        <f t="shared" si="2"/>
        <v>31.5</v>
      </c>
      <c r="F29" s="8">
        <f t="shared" si="2"/>
        <v>33.075000000000003</v>
      </c>
    </row>
    <row r="30" spans="1:11" x14ac:dyDescent="0.2">
      <c r="A30" s="46">
        <v>2</v>
      </c>
      <c r="B30" s="46">
        <v>511</v>
      </c>
      <c r="C30" s="47" t="s">
        <v>8</v>
      </c>
      <c r="D30" s="8">
        <v>73</v>
      </c>
      <c r="E30" s="8">
        <f t="shared" si="2"/>
        <v>76.650000000000006</v>
      </c>
      <c r="F30" s="8">
        <f t="shared" si="2"/>
        <v>80.482500000000016</v>
      </c>
    </row>
    <row r="31" spans="1:11" x14ac:dyDescent="0.2">
      <c r="A31" s="46">
        <v>2</v>
      </c>
      <c r="B31" s="46">
        <v>518</v>
      </c>
      <c r="C31" s="47" t="s">
        <v>9</v>
      </c>
      <c r="D31" s="8">
        <v>29</v>
      </c>
      <c r="E31" s="8">
        <f t="shared" si="2"/>
        <v>30.450000000000003</v>
      </c>
      <c r="F31" s="8">
        <f t="shared" si="2"/>
        <v>31.972500000000004</v>
      </c>
    </row>
    <row r="32" spans="1:11" x14ac:dyDescent="0.2">
      <c r="A32" s="46">
        <v>2</v>
      </c>
      <c r="B32" s="46">
        <v>521</v>
      </c>
      <c r="C32" s="47" t="s">
        <v>10</v>
      </c>
      <c r="D32" s="8">
        <v>309.02</v>
      </c>
      <c r="E32" s="8">
        <f t="shared" si="2"/>
        <v>324.471</v>
      </c>
      <c r="F32" s="8">
        <f t="shared" si="2"/>
        <v>340.69454999999999</v>
      </c>
    </row>
    <row r="33" spans="1:11" x14ac:dyDescent="0.2">
      <c r="A33" s="46">
        <v>2</v>
      </c>
      <c r="B33" s="46">
        <v>524</v>
      </c>
      <c r="C33" s="47" t="s">
        <v>28</v>
      </c>
      <c r="D33" s="8">
        <v>98.94</v>
      </c>
      <c r="E33" s="8">
        <f t="shared" si="2"/>
        <v>103.887</v>
      </c>
      <c r="F33" s="8">
        <f t="shared" si="2"/>
        <v>109.08135</v>
      </c>
    </row>
    <row r="34" spans="1:11" x14ac:dyDescent="0.2">
      <c r="A34" s="46">
        <v>2</v>
      </c>
      <c r="B34" s="46">
        <v>525</v>
      </c>
      <c r="C34" s="47" t="s">
        <v>29</v>
      </c>
      <c r="D34" s="8">
        <v>1.22</v>
      </c>
      <c r="E34" s="8">
        <f t="shared" si="2"/>
        <v>1.2809999999999999</v>
      </c>
      <c r="F34" s="8">
        <f t="shared" si="2"/>
        <v>1.3450500000000001</v>
      </c>
    </row>
    <row r="35" spans="1:11" x14ac:dyDescent="0.2">
      <c r="A35" s="46">
        <v>2</v>
      </c>
      <c r="B35" s="46">
        <v>527</v>
      </c>
      <c r="C35" s="47" t="s">
        <v>30</v>
      </c>
      <c r="D35" s="8">
        <v>5.82</v>
      </c>
      <c r="E35" s="8">
        <f t="shared" si="2"/>
        <v>6.1110000000000007</v>
      </c>
      <c r="F35" s="8">
        <f t="shared" si="2"/>
        <v>6.4165500000000009</v>
      </c>
    </row>
    <row r="36" spans="1:11" x14ac:dyDescent="0.2">
      <c r="A36" s="46">
        <v>2</v>
      </c>
      <c r="B36" s="46">
        <v>558</v>
      </c>
      <c r="C36" s="47" t="s">
        <v>12</v>
      </c>
      <c r="D36" s="8">
        <v>4.875</v>
      </c>
      <c r="E36" s="8">
        <f t="shared" si="2"/>
        <v>5.1187500000000004</v>
      </c>
      <c r="F36" s="8">
        <f t="shared" si="2"/>
        <v>5.3746875000000003</v>
      </c>
      <c r="I36" s="13"/>
      <c r="J36" s="13"/>
      <c r="K36" s="13"/>
    </row>
    <row r="37" spans="1:11" x14ac:dyDescent="0.2">
      <c r="A37" s="49" t="s">
        <v>36</v>
      </c>
      <c r="B37" s="49"/>
      <c r="C37" s="50"/>
      <c r="D37" s="51">
        <f>SUM(D27:D36)</f>
        <v>1035.875</v>
      </c>
      <c r="E37" s="51">
        <f>SUM(E27:E36)</f>
        <v>1087.6687500000003</v>
      </c>
      <c r="F37" s="51">
        <f>SUM(F27:F36)</f>
        <v>1142.0521874999997</v>
      </c>
    </row>
    <row r="38" spans="1:11" x14ac:dyDescent="0.2">
      <c r="A38" s="46">
        <v>2</v>
      </c>
      <c r="B38" s="46">
        <v>602</v>
      </c>
      <c r="C38" s="47" t="s">
        <v>15</v>
      </c>
      <c r="D38" s="8">
        <v>498.5</v>
      </c>
      <c r="E38" s="8">
        <f>D38*1.05</f>
        <v>523.42500000000007</v>
      </c>
      <c r="F38" s="8">
        <f>E38*1.05</f>
        <v>549.59625000000005</v>
      </c>
    </row>
    <row r="39" spans="1:11" x14ac:dyDescent="0.2">
      <c r="A39" s="46">
        <v>2</v>
      </c>
      <c r="B39" s="46">
        <v>603</v>
      </c>
      <c r="C39" s="47" t="s">
        <v>45</v>
      </c>
      <c r="D39" s="8">
        <v>537.5</v>
      </c>
      <c r="E39" s="8">
        <f>D39*1.05</f>
        <v>564.375</v>
      </c>
      <c r="F39" s="8">
        <f>E39*1.05</f>
        <v>592.59375</v>
      </c>
    </row>
    <row r="40" spans="1:11" x14ac:dyDescent="0.2">
      <c r="A40" s="49" t="s">
        <v>37</v>
      </c>
      <c r="B40" s="49"/>
      <c r="C40" s="50"/>
      <c r="D40" s="51">
        <f>SUM(D38:D39)</f>
        <v>1036</v>
      </c>
      <c r="E40" s="51">
        <f>SUM(E38:E39)</f>
        <v>1087.8000000000002</v>
      </c>
      <c r="F40" s="51">
        <f>SUM(F38:F39)</f>
        <v>1142.19</v>
      </c>
      <c r="I40" s="13"/>
      <c r="J40" s="13"/>
      <c r="K40" s="13"/>
    </row>
    <row r="41" spans="1:11" x14ac:dyDescent="0.2">
      <c r="A41" s="49" t="s">
        <v>38</v>
      </c>
      <c r="B41" s="49"/>
      <c r="C41" s="50"/>
      <c r="D41" s="51">
        <f>D40</f>
        <v>1036</v>
      </c>
      <c r="E41" s="51">
        <f>E40</f>
        <v>1087.8000000000002</v>
      </c>
      <c r="F41" s="51">
        <f>F40</f>
        <v>1142.19</v>
      </c>
    </row>
    <row r="42" spans="1:11" x14ac:dyDescent="0.2">
      <c r="A42" s="49" t="s">
        <v>39</v>
      </c>
      <c r="B42" s="49"/>
      <c r="C42" s="50"/>
      <c r="D42" s="51">
        <f>D37</f>
        <v>1035.875</v>
      </c>
      <c r="E42" s="51">
        <f>E37</f>
        <v>1087.6687500000003</v>
      </c>
      <c r="F42" s="51">
        <f>F37</f>
        <v>1142.0521874999997</v>
      </c>
    </row>
    <row r="43" spans="1:11" x14ac:dyDescent="0.2">
      <c r="A43" s="49" t="s">
        <v>40</v>
      </c>
      <c r="B43" s="49"/>
      <c r="C43" s="50"/>
      <c r="D43" s="51">
        <f>D41-D42</f>
        <v>0.125</v>
      </c>
      <c r="E43" s="51">
        <f>E41-E42</f>
        <v>0.13124999999990905</v>
      </c>
      <c r="F43" s="51">
        <f>F41-F42</f>
        <v>0.13781250000033651</v>
      </c>
    </row>
    <row r="44" spans="1:11" x14ac:dyDescent="0.2">
      <c r="A44" s="46"/>
      <c r="B44" s="46"/>
      <c r="C44" s="47"/>
      <c r="D44" s="8"/>
      <c r="E44" s="8"/>
      <c r="F44" s="40"/>
      <c r="I44" s="13"/>
      <c r="J44" s="13"/>
      <c r="K44" s="13"/>
    </row>
    <row r="45" spans="1:11" x14ac:dyDescent="0.2">
      <c r="A45" s="49" t="s">
        <v>23</v>
      </c>
      <c r="B45" s="49"/>
      <c r="C45" s="50"/>
      <c r="D45" s="51">
        <f>D22+D40</f>
        <v>12446.75</v>
      </c>
      <c r="E45" s="51">
        <f>E22+E40</f>
        <v>13069.587500000001</v>
      </c>
      <c r="F45" s="51">
        <f>F22+F40</f>
        <v>13723.066875</v>
      </c>
    </row>
    <row r="46" spans="1:11" x14ac:dyDescent="0.2">
      <c r="A46" s="49" t="s">
        <v>24</v>
      </c>
      <c r="B46" s="49"/>
      <c r="C46" s="50"/>
      <c r="D46" s="51">
        <f>D15+D37</f>
        <v>12446.874999999998</v>
      </c>
      <c r="E46" s="51">
        <v>13070</v>
      </c>
      <c r="F46" s="51">
        <f>F15+F37</f>
        <v>13722.6796875</v>
      </c>
    </row>
    <row r="47" spans="1:11" x14ac:dyDescent="0.2">
      <c r="A47" s="49" t="s">
        <v>25</v>
      </c>
      <c r="B47" s="49"/>
      <c r="C47" s="50"/>
      <c r="D47" s="51">
        <f>D45-D46</f>
        <v>-0.12499999999818101</v>
      </c>
      <c r="E47" s="51">
        <f>E45-E46</f>
        <v>-0.41249999999854481</v>
      </c>
      <c r="F47" s="51">
        <f>F45-F46</f>
        <v>0.38718750000043656</v>
      </c>
    </row>
  </sheetData>
  <mergeCells count="1">
    <mergeCell ref="A1:F1"/>
  </mergeCells>
  <pageMargins left="0.19685039370078741" right="0.19685039370078741" top="0.19685039370078741" bottom="0.39370078740157483" header="0.19685039370078741" footer="0.19685039370078741"/>
  <pageSetup paperSize="9" scale="95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ySplit="2" topLeftCell="A3" activePane="bottomLeft" state="frozen"/>
      <selection pane="bottomLeft" activeCell="C38" sqref="C38"/>
    </sheetView>
  </sheetViews>
  <sheetFormatPr defaultRowHeight="14.25" x14ac:dyDescent="0.2"/>
  <cols>
    <col min="1" max="1" width="8" style="19" customWidth="1"/>
    <col min="2" max="2" width="5.25" style="19" customWidth="1"/>
    <col min="3" max="3" width="42.25" style="20" customWidth="1"/>
    <col min="4" max="4" width="13" style="21" customWidth="1"/>
    <col min="5" max="16384" width="9" style="1"/>
  </cols>
  <sheetData>
    <row r="1" spans="1:6" ht="54" customHeight="1" x14ac:dyDescent="0.2">
      <c r="A1" s="75" t="s">
        <v>31</v>
      </c>
      <c r="B1" s="75"/>
      <c r="C1" s="75"/>
      <c r="D1" s="75"/>
      <c r="E1" s="75"/>
      <c r="F1" s="75"/>
    </row>
    <row r="2" spans="1:6" ht="36.200000000000003" customHeight="1" x14ac:dyDescent="0.2">
      <c r="A2" s="37" t="s">
        <v>1</v>
      </c>
      <c r="B2" s="37" t="s">
        <v>2</v>
      </c>
      <c r="C2" s="38" t="s">
        <v>3</v>
      </c>
      <c r="D2" s="4" t="s">
        <v>4</v>
      </c>
      <c r="E2" s="4" t="s">
        <v>5</v>
      </c>
      <c r="F2" s="4" t="s">
        <v>6</v>
      </c>
    </row>
    <row r="3" spans="1:6" x14ac:dyDescent="0.2">
      <c r="A3" s="5">
        <v>1</v>
      </c>
      <c r="B3" s="5">
        <v>501</v>
      </c>
      <c r="C3" s="6" t="s">
        <v>7</v>
      </c>
      <c r="D3" s="39">
        <v>1672</v>
      </c>
      <c r="E3" s="1">
        <v>1718.816</v>
      </c>
      <c r="F3" s="1">
        <v>1723.8320000000001</v>
      </c>
    </row>
    <row r="4" spans="1:6" x14ac:dyDescent="0.2">
      <c r="A4" s="5">
        <v>1</v>
      </c>
      <c r="B4" s="5">
        <v>502</v>
      </c>
      <c r="C4" s="6" t="s">
        <v>27</v>
      </c>
      <c r="D4" s="39">
        <v>1830</v>
      </c>
      <c r="E4" s="1">
        <v>1881.24</v>
      </c>
      <c r="F4" s="1">
        <v>1886.73</v>
      </c>
    </row>
    <row r="5" spans="1:6" x14ac:dyDescent="0.2">
      <c r="A5" s="5">
        <v>1</v>
      </c>
      <c r="B5" s="5">
        <v>503</v>
      </c>
      <c r="C5" s="6" t="s">
        <v>32</v>
      </c>
      <c r="D5" s="39">
        <v>1205</v>
      </c>
      <c r="E5" s="1">
        <v>1238.74</v>
      </c>
      <c r="F5" s="1">
        <v>1242.355</v>
      </c>
    </row>
    <row r="6" spans="1:6" x14ac:dyDescent="0.2">
      <c r="A6" s="5">
        <v>1</v>
      </c>
      <c r="B6" s="5">
        <v>511</v>
      </c>
      <c r="C6" s="6" t="s">
        <v>8</v>
      </c>
      <c r="D6" s="7">
        <v>3370</v>
      </c>
      <c r="E6" s="40">
        <v>3464.36</v>
      </c>
      <c r="F6" s="40">
        <v>3474.47</v>
      </c>
    </row>
    <row r="7" spans="1:6" x14ac:dyDescent="0.2">
      <c r="A7" s="5">
        <v>1</v>
      </c>
      <c r="B7" s="5">
        <v>512</v>
      </c>
      <c r="C7" s="6" t="s">
        <v>33</v>
      </c>
      <c r="D7" s="7">
        <v>15</v>
      </c>
      <c r="E7" s="40">
        <v>15.42</v>
      </c>
      <c r="F7" s="40">
        <v>15.466259999999998</v>
      </c>
    </row>
    <row r="8" spans="1:6" x14ac:dyDescent="0.2">
      <c r="A8" s="5">
        <v>1</v>
      </c>
      <c r="B8" s="5">
        <v>518</v>
      </c>
      <c r="C8" s="6" t="s">
        <v>9</v>
      </c>
      <c r="D8" s="7">
        <v>1720</v>
      </c>
      <c r="E8" s="40">
        <v>1768.16</v>
      </c>
      <c r="F8" s="40">
        <v>1773.32</v>
      </c>
    </row>
    <row r="9" spans="1:6" x14ac:dyDescent="0.2">
      <c r="A9" s="5">
        <v>1</v>
      </c>
      <c r="B9" s="5">
        <v>521</v>
      </c>
      <c r="C9" s="6" t="s">
        <v>10</v>
      </c>
      <c r="D9" s="7">
        <v>8108</v>
      </c>
      <c r="E9" s="40">
        <v>8335.0239999999994</v>
      </c>
      <c r="F9" s="40">
        <v>8359.348</v>
      </c>
    </row>
    <row r="10" spans="1:6" x14ac:dyDescent="0.2">
      <c r="A10" s="5">
        <v>1</v>
      </c>
      <c r="B10" s="5">
        <v>524</v>
      </c>
      <c r="C10" s="6" t="s">
        <v>28</v>
      </c>
      <c r="D10" s="7">
        <v>2745</v>
      </c>
      <c r="E10" s="40">
        <v>2821.86</v>
      </c>
      <c r="F10" s="40">
        <v>2830.0949999999998</v>
      </c>
    </row>
    <row r="11" spans="1:6" x14ac:dyDescent="0.2">
      <c r="A11" s="5">
        <v>1</v>
      </c>
      <c r="B11" s="5">
        <v>527</v>
      </c>
      <c r="C11" s="6" t="s">
        <v>30</v>
      </c>
      <c r="D11" s="7">
        <v>156</v>
      </c>
      <c r="E11" s="40">
        <v>160.36799999999999</v>
      </c>
      <c r="F11" s="40">
        <v>160.83600000000001</v>
      </c>
    </row>
    <row r="12" spans="1:6" x14ac:dyDescent="0.2">
      <c r="A12" s="5">
        <v>1</v>
      </c>
      <c r="B12" s="5">
        <v>528</v>
      </c>
      <c r="C12" s="6" t="s">
        <v>34</v>
      </c>
      <c r="D12" s="7">
        <v>215</v>
      </c>
      <c r="E12" s="40">
        <v>221.02</v>
      </c>
      <c r="F12" s="40">
        <v>221.66499999999999</v>
      </c>
    </row>
    <row r="13" spans="1:6" x14ac:dyDescent="0.2">
      <c r="A13" s="5">
        <v>1</v>
      </c>
      <c r="B13" s="5">
        <v>549</v>
      </c>
      <c r="C13" s="6" t="s">
        <v>11</v>
      </c>
      <c r="D13" s="7">
        <v>374</v>
      </c>
      <c r="E13" s="8">
        <v>384.47199999999998</v>
      </c>
      <c r="F13" s="8">
        <v>385</v>
      </c>
    </row>
    <row r="14" spans="1:6" x14ac:dyDescent="0.2">
      <c r="A14" s="5">
        <v>1</v>
      </c>
      <c r="B14" s="5">
        <v>551</v>
      </c>
      <c r="C14" s="6" t="s">
        <v>35</v>
      </c>
      <c r="D14" s="7">
        <v>1105</v>
      </c>
      <c r="E14" s="8">
        <v>1135</v>
      </c>
      <c r="F14" s="8">
        <v>1139</v>
      </c>
    </row>
    <row r="15" spans="1:6" x14ac:dyDescent="0.2">
      <c r="A15" s="5">
        <v>1</v>
      </c>
      <c r="B15" s="5">
        <v>558</v>
      </c>
      <c r="C15" s="6" t="s">
        <v>12</v>
      </c>
      <c r="D15" s="7">
        <v>135</v>
      </c>
      <c r="E15" s="8">
        <v>138</v>
      </c>
      <c r="F15" s="8">
        <v>139</v>
      </c>
    </row>
    <row r="16" spans="1:6" x14ac:dyDescent="0.2">
      <c r="A16" s="5">
        <v>1</v>
      </c>
      <c r="B16" s="5">
        <v>562</v>
      </c>
      <c r="C16" s="6" t="s">
        <v>17</v>
      </c>
      <c r="D16" s="7">
        <v>10</v>
      </c>
      <c r="E16" s="8">
        <v>0</v>
      </c>
      <c r="F16" s="8">
        <v>0</v>
      </c>
    </row>
    <row r="17" spans="1:8" x14ac:dyDescent="0.2">
      <c r="A17" s="9" t="s">
        <v>14</v>
      </c>
      <c r="B17" s="9"/>
      <c r="C17" s="10"/>
      <c r="D17" s="11">
        <v>22660</v>
      </c>
      <c r="E17" s="12">
        <v>23282</v>
      </c>
      <c r="F17" s="12">
        <v>23351</v>
      </c>
      <c r="G17" s="13"/>
    </row>
    <row r="18" spans="1:8" x14ac:dyDescent="0.2">
      <c r="A18" s="5">
        <v>1</v>
      </c>
      <c r="B18" s="5">
        <v>602</v>
      </c>
      <c r="C18" s="6" t="s">
        <v>15</v>
      </c>
      <c r="D18" s="7">
        <v>1153</v>
      </c>
      <c r="E18" s="8">
        <v>1185</v>
      </c>
      <c r="F18" s="8">
        <v>1188</v>
      </c>
      <c r="G18" s="13"/>
    </row>
    <row r="19" spans="1:8" x14ac:dyDescent="0.2">
      <c r="A19" s="5">
        <v>1</v>
      </c>
      <c r="B19" s="5">
        <v>672</v>
      </c>
      <c r="C19" s="6" t="s">
        <v>18</v>
      </c>
      <c r="D19" s="7">
        <v>21507</v>
      </c>
      <c r="E19" s="8">
        <v>22097</v>
      </c>
      <c r="F19" s="8">
        <v>22163</v>
      </c>
      <c r="H19" s="13"/>
    </row>
    <row r="20" spans="1:8" x14ac:dyDescent="0.2">
      <c r="A20" s="9" t="s">
        <v>19</v>
      </c>
      <c r="B20" s="9"/>
      <c r="C20" s="10"/>
      <c r="D20" s="41">
        <v>22660</v>
      </c>
      <c r="E20" s="42">
        <v>23282</v>
      </c>
      <c r="F20" s="42">
        <v>23351</v>
      </c>
    </row>
    <row r="21" spans="1:8" x14ac:dyDescent="0.2">
      <c r="A21" s="9" t="s">
        <v>20</v>
      </c>
      <c r="B21" s="9"/>
      <c r="C21" s="10"/>
      <c r="D21" s="41">
        <v>22660</v>
      </c>
      <c r="E21" s="41">
        <v>23282</v>
      </c>
      <c r="F21" s="41">
        <v>23351</v>
      </c>
    </row>
    <row r="22" spans="1:8" x14ac:dyDescent="0.2">
      <c r="A22" s="9" t="s">
        <v>21</v>
      </c>
      <c r="B22" s="9"/>
      <c r="C22" s="10"/>
      <c r="D22" s="41">
        <v>22660</v>
      </c>
      <c r="E22" s="41">
        <v>23282</v>
      </c>
      <c r="F22" s="41">
        <v>23351</v>
      </c>
    </row>
    <row r="23" spans="1:8" x14ac:dyDescent="0.2">
      <c r="A23" s="9" t="s">
        <v>22</v>
      </c>
      <c r="B23" s="9"/>
      <c r="C23" s="10"/>
      <c r="D23" s="41">
        <v>0</v>
      </c>
      <c r="E23" s="41">
        <v>0</v>
      </c>
      <c r="F23" s="41">
        <v>0</v>
      </c>
    </row>
    <row r="24" spans="1:8" x14ac:dyDescent="0.2">
      <c r="A24" s="5"/>
      <c r="B24" s="5"/>
      <c r="C24" s="6"/>
      <c r="D24" s="39"/>
      <c r="E24" s="13"/>
      <c r="F24" s="13"/>
    </row>
    <row r="25" spans="1:8" x14ac:dyDescent="0.2">
      <c r="A25" s="5">
        <v>2</v>
      </c>
      <c r="B25" s="5">
        <v>518</v>
      </c>
      <c r="C25" s="6" t="s">
        <v>9</v>
      </c>
      <c r="D25" s="39">
        <v>1</v>
      </c>
      <c r="E25" s="13">
        <v>1.028</v>
      </c>
      <c r="F25" s="13">
        <v>1.0310839999999999</v>
      </c>
    </row>
    <row r="26" spans="1:8" x14ac:dyDescent="0.2">
      <c r="A26" s="9" t="s">
        <v>36</v>
      </c>
      <c r="B26" s="9"/>
      <c r="C26" s="10"/>
      <c r="D26" s="41">
        <v>1</v>
      </c>
      <c r="E26" s="41">
        <v>1.028</v>
      </c>
      <c r="F26" s="41">
        <v>1.0310839999999999</v>
      </c>
    </row>
    <row r="27" spans="1:8" x14ac:dyDescent="0.2">
      <c r="A27" s="5">
        <v>2</v>
      </c>
      <c r="B27" s="5">
        <v>602</v>
      </c>
      <c r="C27" s="6" t="s">
        <v>15</v>
      </c>
      <c r="D27" s="39">
        <v>100</v>
      </c>
      <c r="E27" s="13">
        <v>102.8</v>
      </c>
      <c r="F27" s="13">
        <v>103.10839999999999</v>
      </c>
    </row>
    <row r="28" spans="1:8" x14ac:dyDescent="0.2">
      <c r="A28" s="9" t="s">
        <v>37</v>
      </c>
      <c r="B28" s="9"/>
      <c r="C28" s="10"/>
      <c r="D28" s="41">
        <v>100</v>
      </c>
      <c r="E28" s="41">
        <v>102.8</v>
      </c>
      <c r="F28" s="41">
        <v>103.10839999999999</v>
      </c>
    </row>
    <row r="29" spans="1:8" x14ac:dyDescent="0.2">
      <c r="A29" s="9" t="s">
        <v>38</v>
      </c>
      <c r="B29" s="9"/>
      <c r="C29" s="10"/>
      <c r="D29" s="41">
        <v>100</v>
      </c>
      <c r="E29" s="41">
        <v>102.8</v>
      </c>
      <c r="F29" s="41">
        <v>103.10839999999999</v>
      </c>
    </row>
    <row r="30" spans="1:8" x14ac:dyDescent="0.2">
      <c r="A30" s="9" t="s">
        <v>39</v>
      </c>
      <c r="B30" s="9"/>
      <c r="C30" s="10"/>
      <c r="D30" s="41">
        <v>1</v>
      </c>
      <c r="E30" s="41">
        <v>1.028</v>
      </c>
      <c r="F30" s="41">
        <v>1.0310839999999999</v>
      </c>
    </row>
    <row r="31" spans="1:8" x14ac:dyDescent="0.2">
      <c r="A31" s="9" t="s">
        <v>40</v>
      </c>
      <c r="B31" s="9"/>
      <c r="C31" s="10"/>
      <c r="D31" s="41">
        <v>99</v>
      </c>
      <c r="E31" s="41">
        <v>101.77200000000001</v>
      </c>
      <c r="F31" s="41">
        <v>102.077316</v>
      </c>
    </row>
    <row r="32" spans="1:8" x14ac:dyDescent="0.2">
      <c r="A32" s="5"/>
      <c r="B32" s="5"/>
      <c r="C32" s="6"/>
      <c r="D32" s="39"/>
      <c r="E32" s="13"/>
      <c r="F32" s="13"/>
    </row>
    <row r="33" spans="1:6" x14ac:dyDescent="0.2">
      <c r="A33" s="9" t="s">
        <v>23</v>
      </c>
      <c r="B33" s="9"/>
      <c r="C33" s="10"/>
      <c r="D33" s="41">
        <v>22760</v>
      </c>
      <c r="E33" s="41">
        <v>23385</v>
      </c>
      <c r="F33" s="41">
        <v>23454</v>
      </c>
    </row>
    <row r="34" spans="1:6" x14ac:dyDescent="0.2">
      <c r="A34" s="9" t="s">
        <v>24</v>
      </c>
      <c r="B34" s="9"/>
      <c r="C34" s="10"/>
      <c r="D34" s="41">
        <v>22661</v>
      </c>
      <c r="E34" s="41">
        <v>23283</v>
      </c>
      <c r="F34" s="41">
        <v>23352</v>
      </c>
    </row>
    <row r="35" spans="1:6" x14ac:dyDescent="0.2">
      <c r="A35" s="9" t="s">
        <v>25</v>
      </c>
      <c r="B35" s="9"/>
      <c r="C35" s="10"/>
      <c r="D35" s="41">
        <v>99</v>
      </c>
      <c r="E35" s="41">
        <v>101.77200000000001</v>
      </c>
      <c r="F35" s="41">
        <v>102.077316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Normal="100" workbookViewId="0">
      <pane ySplit="2" topLeftCell="A3" activePane="bottomLeft" state="frozen"/>
      <selection pane="bottomLeft" activeCell="J22" sqref="J22"/>
    </sheetView>
  </sheetViews>
  <sheetFormatPr defaultRowHeight="14.25" x14ac:dyDescent="0.2"/>
  <cols>
    <col min="1" max="2" width="9" style="36"/>
    <col min="3" max="3" width="43.5" style="36" customWidth="1"/>
    <col min="4" max="4" width="11.625" style="36" customWidth="1"/>
    <col min="5" max="16384" width="9" style="22"/>
  </cols>
  <sheetData>
    <row r="1" spans="1:6" ht="54" customHeight="1" x14ac:dyDescent="0.2">
      <c r="A1" s="82" t="s">
        <v>26</v>
      </c>
      <c r="B1" s="82"/>
      <c r="C1" s="82"/>
      <c r="D1" s="82"/>
      <c r="E1" s="82"/>
      <c r="F1" s="82"/>
    </row>
    <row r="2" spans="1:6" ht="36.200000000000003" customHeight="1" x14ac:dyDescent="0.2">
      <c r="A2" s="23" t="s">
        <v>1</v>
      </c>
      <c r="B2" s="23" t="s">
        <v>2</v>
      </c>
      <c r="C2" s="24" t="s">
        <v>3</v>
      </c>
      <c r="D2" s="25" t="s">
        <v>4</v>
      </c>
      <c r="E2" s="25" t="s">
        <v>5</v>
      </c>
      <c r="F2" s="25" t="s">
        <v>6</v>
      </c>
    </row>
    <row r="3" spans="1:6" x14ac:dyDescent="0.2">
      <c r="A3" s="26">
        <v>1</v>
      </c>
      <c r="B3" s="26">
        <v>501</v>
      </c>
      <c r="C3" s="27" t="s">
        <v>7</v>
      </c>
      <c r="D3" s="28">
        <v>562</v>
      </c>
      <c r="E3" s="29">
        <v>563</v>
      </c>
      <c r="F3" s="29">
        <v>564</v>
      </c>
    </row>
    <row r="4" spans="1:6" x14ac:dyDescent="0.2">
      <c r="A4" s="26">
        <v>1</v>
      </c>
      <c r="B4" s="26">
        <v>502</v>
      </c>
      <c r="C4" s="27" t="s">
        <v>27</v>
      </c>
      <c r="D4" s="28">
        <v>877</v>
      </c>
      <c r="E4" s="29">
        <v>877</v>
      </c>
      <c r="F4" s="29">
        <v>877</v>
      </c>
    </row>
    <row r="5" spans="1:6" x14ac:dyDescent="0.2">
      <c r="A5" s="26">
        <v>1</v>
      </c>
      <c r="B5" s="26">
        <v>511</v>
      </c>
      <c r="C5" s="27" t="s">
        <v>8</v>
      </c>
      <c r="D5" s="28">
        <v>130</v>
      </c>
      <c r="E5" s="29">
        <v>142</v>
      </c>
      <c r="F5" s="29">
        <v>143</v>
      </c>
    </row>
    <row r="6" spans="1:6" x14ac:dyDescent="0.2">
      <c r="A6" s="26">
        <v>1</v>
      </c>
      <c r="B6" s="26">
        <v>518</v>
      </c>
      <c r="C6" s="27" t="s">
        <v>9</v>
      </c>
      <c r="D6" s="28">
        <v>253</v>
      </c>
      <c r="E6" s="29">
        <v>259</v>
      </c>
      <c r="F6" s="29">
        <v>260</v>
      </c>
    </row>
    <row r="7" spans="1:6" x14ac:dyDescent="0.2">
      <c r="A7" s="26">
        <v>1</v>
      </c>
      <c r="B7" s="26">
        <v>521</v>
      </c>
      <c r="C7" s="27" t="s">
        <v>10</v>
      </c>
      <c r="D7" s="28">
        <v>118</v>
      </c>
      <c r="E7" s="29">
        <v>111</v>
      </c>
      <c r="F7" s="29">
        <v>108</v>
      </c>
    </row>
    <row r="8" spans="1:6" x14ac:dyDescent="0.2">
      <c r="A8" s="26">
        <v>1</v>
      </c>
      <c r="B8" s="26">
        <v>524</v>
      </c>
      <c r="C8" s="30" t="s">
        <v>28</v>
      </c>
      <c r="D8" s="28">
        <v>3</v>
      </c>
      <c r="E8" s="29">
        <v>11</v>
      </c>
      <c r="F8" s="29">
        <v>11</v>
      </c>
    </row>
    <row r="9" spans="1:6" x14ac:dyDescent="0.2">
      <c r="A9" s="26">
        <v>1</v>
      </c>
      <c r="B9" s="26">
        <v>525</v>
      </c>
      <c r="C9" s="30" t="s">
        <v>29</v>
      </c>
      <c r="D9" s="28">
        <v>1</v>
      </c>
      <c r="E9" s="29">
        <v>1</v>
      </c>
      <c r="F9" s="29">
        <v>1</v>
      </c>
    </row>
    <row r="10" spans="1:6" x14ac:dyDescent="0.2">
      <c r="A10" s="26">
        <v>1</v>
      </c>
      <c r="B10" s="26">
        <v>527</v>
      </c>
      <c r="C10" s="30" t="s">
        <v>30</v>
      </c>
      <c r="D10" s="28">
        <v>1</v>
      </c>
      <c r="E10" s="29">
        <v>1</v>
      </c>
      <c r="F10" s="29">
        <v>1</v>
      </c>
    </row>
    <row r="11" spans="1:6" x14ac:dyDescent="0.2">
      <c r="A11" s="26">
        <v>1</v>
      </c>
      <c r="B11" s="26">
        <v>549</v>
      </c>
      <c r="C11" s="27" t="s">
        <v>11</v>
      </c>
      <c r="D11" s="28">
        <v>53</v>
      </c>
      <c r="E11" s="29">
        <v>54</v>
      </c>
      <c r="F11" s="29">
        <v>55</v>
      </c>
    </row>
    <row r="12" spans="1:6" x14ac:dyDescent="0.2">
      <c r="A12" s="26">
        <v>1</v>
      </c>
      <c r="B12" s="26">
        <v>558</v>
      </c>
      <c r="C12" s="27" t="s">
        <v>12</v>
      </c>
      <c r="D12" s="28">
        <v>210</v>
      </c>
      <c r="E12" s="29">
        <v>210</v>
      </c>
      <c r="F12" s="29">
        <v>210</v>
      </c>
    </row>
    <row r="13" spans="1:6" x14ac:dyDescent="0.2">
      <c r="A13" s="31" t="s">
        <v>14</v>
      </c>
      <c r="B13" s="31"/>
      <c r="C13" s="32"/>
      <c r="D13" s="33">
        <v>2208</v>
      </c>
      <c r="E13" s="34">
        <v>2229</v>
      </c>
      <c r="F13" s="34">
        <v>2230</v>
      </c>
    </row>
    <row r="14" spans="1:6" x14ac:dyDescent="0.2">
      <c r="A14" s="26">
        <v>1</v>
      </c>
      <c r="B14" s="26">
        <v>602</v>
      </c>
      <c r="C14" s="27" t="s">
        <v>15</v>
      </c>
      <c r="D14" s="28">
        <v>750</v>
      </c>
      <c r="E14" s="29">
        <v>757</v>
      </c>
      <c r="F14" s="29">
        <v>758</v>
      </c>
    </row>
    <row r="15" spans="1:6" x14ac:dyDescent="0.2">
      <c r="A15" s="26">
        <v>1</v>
      </c>
      <c r="B15" s="26">
        <v>648</v>
      </c>
      <c r="C15" s="30" t="s">
        <v>16</v>
      </c>
      <c r="D15" s="28">
        <v>110</v>
      </c>
      <c r="E15" s="29">
        <v>110</v>
      </c>
      <c r="F15" s="29">
        <v>105</v>
      </c>
    </row>
    <row r="16" spans="1:6" x14ac:dyDescent="0.2">
      <c r="A16" s="26">
        <v>1</v>
      </c>
      <c r="B16" s="26">
        <v>672</v>
      </c>
      <c r="C16" s="27" t="s">
        <v>18</v>
      </c>
      <c r="D16" s="28">
        <v>1348</v>
      </c>
      <c r="E16" s="29">
        <v>1362</v>
      </c>
      <c r="F16" s="29">
        <v>1367</v>
      </c>
    </row>
    <row r="17" spans="1:6" x14ac:dyDescent="0.2">
      <c r="A17" s="31" t="s">
        <v>19</v>
      </c>
      <c r="B17" s="31"/>
      <c r="C17" s="32"/>
      <c r="D17" s="33">
        <v>2208</v>
      </c>
      <c r="E17" s="34">
        <v>2229</v>
      </c>
      <c r="F17" s="34">
        <v>2230</v>
      </c>
    </row>
    <row r="18" spans="1:6" x14ac:dyDescent="0.2">
      <c r="A18" s="31" t="s">
        <v>20</v>
      </c>
      <c r="B18" s="31"/>
      <c r="C18" s="32"/>
      <c r="D18" s="33">
        <v>2208</v>
      </c>
      <c r="E18" s="34">
        <v>2229</v>
      </c>
      <c r="F18" s="34">
        <v>2230</v>
      </c>
    </row>
    <row r="19" spans="1:6" x14ac:dyDescent="0.2">
      <c r="A19" s="31" t="s">
        <v>21</v>
      </c>
      <c r="B19" s="31"/>
      <c r="C19" s="32"/>
      <c r="D19" s="33">
        <v>2208</v>
      </c>
      <c r="E19" s="34">
        <v>2229</v>
      </c>
      <c r="F19" s="34">
        <v>2230</v>
      </c>
    </row>
    <row r="20" spans="1:6" x14ac:dyDescent="0.2">
      <c r="A20" s="31" t="s">
        <v>22</v>
      </c>
      <c r="B20" s="31"/>
      <c r="C20" s="32"/>
      <c r="D20" s="33">
        <v>0</v>
      </c>
      <c r="E20" s="34">
        <v>0</v>
      </c>
      <c r="F20" s="34">
        <v>0</v>
      </c>
    </row>
    <row r="21" spans="1:6" x14ac:dyDescent="0.2">
      <c r="A21" s="26"/>
      <c r="B21" s="26"/>
      <c r="C21" s="27"/>
      <c r="D21" s="28"/>
      <c r="E21" s="35"/>
      <c r="F21" s="35"/>
    </row>
    <row r="22" spans="1:6" x14ac:dyDescent="0.2">
      <c r="A22" s="31" t="s">
        <v>23</v>
      </c>
      <c r="B22" s="31"/>
      <c r="C22" s="32"/>
      <c r="D22" s="33">
        <v>2208</v>
      </c>
      <c r="E22" s="34">
        <v>2229</v>
      </c>
      <c r="F22" s="34">
        <v>2230</v>
      </c>
    </row>
    <row r="23" spans="1:6" x14ac:dyDescent="0.2">
      <c r="A23" s="31" t="s">
        <v>24</v>
      </c>
      <c r="B23" s="31"/>
      <c r="C23" s="32"/>
      <c r="D23" s="33">
        <v>2208</v>
      </c>
      <c r="E23" s="34">
        <v>2229</v>
      </c>
      <c r="F23" s="34">
        <v>2230</v>
      </c>
    </row>
    <row r="24" spans="1:6" x14ac:dyDescent="0.2">
      <c r="A24" s="31" t="s">
        <v>25</v>
      </c>
      <c r="B24" s="31"/>
      <c r="C24" s="32"/>
      <c r="D24" s="33">
        <v>0</v>
      </c>
      <c r="E24" s="34">
        <v>0</v>
      </c>
      <c r="F24" s="34">
        <v>0</v>
      </c>
    </row>
  </sheetData>
  <mergeCells count="1">
    <mergeCell ref="A1:F1"/>
  </mergeCells>
  <pageMargins left="0.196527777777778" right="0.196527777777778" top="0.196527777777778" bottom="0.37916666666666698" header="0.51180555555555496" footer="0.196527777777778"/>
  <pageSetup paperSize="9" scale="98" firstPageNumber="0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>
      <pane ySplit="2" topLeftCell="A3" activePane="bottomLeft" state="frozen"/>
      <selection pane="bottomLeft" activeCell="G34" sqref="G34:G35"/>
    </sheetView>
  </sheetViews>
  <sheetFormatPr defaultRowHeight="14.25" x14ac:dyDescent="0.2"/>
  <cols>
    <col min="1" max="1" width="8" style="19" customWidth="1"/>
    <col min="2" max="2" width="5.25" style="19" customWidth="1"/>
    <col min="3" max="3" width="42.25" style="20" customWidth="1"/>
    <col min="4" max="4" width="10.75" style="21" customWidth="1"/>
    <col min="5" max="16384" width="9" style="1"/>
  </cols>
  <sheetData>
    <row r="1" spans="1:7" ht="54" customHeight="1" x14ac:dyDescent="0.2">
      <c r="A1" s="75" t="s">
        <v>0</v>
      </c>
      <c r="B1" s="75"/>
      <c r="C1" s="75"/>
      <c r="D1" s="75"/>
      <c r="E1" s="75"/>
      <c r="F1" s="75"/>
    </row>
    <row r="2" spans="1:7" ht="54" customHeight="1" x14ac:dyDescent="0.2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7" x14ac:dyDescent="0.2">
      <c r="A3" s="5">
        <v>1</v>
      </c>
      <c r="B3" s="5">
        <v>501</v>
      </c>
      <c r="C3" s="6" t="s">
        <v>7</v>
      </c>
      <c r="D3" s="7">
        <v>190</v>
      </c>
      <c r="E3" s="8">
        <v>200</v>
      </c>
      <c r="F3" s="8">
        <v>213</v>
      </c>
    </row>
    <row r="4" spans="1:7" x14ac:dyDescent="0.2">
      <c r="A4" s="5">
        <v>1</v>
      </c>
      <c r="B4" s="5">
        <v>511</v>
      </c>
      <c r="C4" s="6" t="s">
        <v>8</v>
      </c>
      <c r="D4" s="7">
        <v>50</v>
      </c>
      <c r="E4" s="8">
        <v>50</v>
      </c>
      <c r="F4" s="8">
        <v>50</v>
      </c>
    </row>
    <row r="5" spans="1:7" x14ac:dyDescent="0.2">
      <c r="A5" s="5">
        <v>1</v>
      </c>
      <c r="B5" s="5">
        <v>518</v>
      </c>
      <c r="C5" s="6" t="s">
        <v>9</v>
      </c>
      <c r="D5" s="7">
        <v>287</v>
      </c>
      <c r="E5" s="8">
        <v>300</v>
      </c>
      <c r="F5" s="8">
        <v>315</v>
      </c>
    </row>
    <row r="6" spans="1:7" x14ac:dyDescent="0.2">
      <c r="A6" s="5">
        <v>1</v>
      </c>
      <c r="B6" s="5">
        <v>521</v>
      </c>
      <c r="C6" s="6" t="s">
        <v>10</v>
      </c>
      <c r="D6" s="7">
        <v>300</v>
      </c>
      <c r="E6" s="8">
        <v>310</v>
      </c>
      <c r="F6" s="8">
        <v>310</v>
      </c>
    </row>
    <row r="7" spans="1:7" x14ac:dyDescent="0.2">
      <c r="A7" s="5">
        <v>1</v>
      </c>
      <c r="B7" s="5">
        <v>549</v>
      </c>
      <c r="C7" s="6" t="s">
        <v>11</v>
      </c>
      <c r="D7" s="7">
        <v>30</v>
      </c>
      <c r="E7" s="8">
        <v>32</v>
      </c>
      <c r="F7" s="8">
        <v>32</v>
      </c>
    </row>
    <row r="8" spans="1:7" x14ac:dyDescent="0.2">
      <c r="A8" s="5">
        <v>1</v>
      </c>
      <c r="B8" s="5">
        <v>558</v>
      </c>
      <c r="C8" s="6" t="s">
        <v>12</v>
      </c>
      <c r="D8" s="7">
        <v>90</v>
      </c>
      <c r="E8" s="8">
        <v>65</v>
      </c>
      <c r="F8" s="8">
        <v>25</v>
      </c>
    </row>
    <row r="9" spans="1:7" x14ac:dyDescent="0.2">
      <c r="A9" s="5">
        <v>1</v>
      </c>
      <c r="B9" s="5">
        <v>591</v>
      </c>
      <c r="C9" s="6" t="s">
        <v>13</v>
      </c>
      <c r="D9" s="7">
        <v>1</v>
      </c>
      <c r="E9" s="8">
        <v>1.0029999999999999</v>
      </c>
      <c r="F9" s="8">
        <v>1.0070119999999998</v>
      </c>
    </row>
    <row r="10" spans="1:7" x14ac:dyDescent="0.2">
      <c r="A10" s="9" t="s">
        <v>14</v>
      </c>
      <c r="B10" s="9"/>
      <c r="C10" s="10"/>
      <c r="D10" s="11">
        <f>SUM(D3:D9)</f>
        <v>948</v>
      </c>
      <c r="E10" s="12">
        <f>SUM(E3:E9)</f>
        <v>958.00300000000004</v>
      </c>
      <c r="F10" s="12">
        <f>SUM(F3:F9)</f>
        <v>946.00701200000003</v>
      </c>
      <c r="G10" s="13"/>
    </row>
    <row r="11" spans="1:7" x14ac:dyDescent="0.2">
      <c r="A11" s="5">
        <v>1</v>
      </c>
      <c r="B11" s="5">
        <v>602</v>
      </c>
      <c r="C11" s="6" t="s">
        <v>15</v>
      </c>
      <c r="D11" s="7">
        <v>645</v>
      </c>
      <c r="E11" s="8">
        <v>645</v>
      </c>
      <c r="F11" s="8">
        <v>670</v>
      </c>
      <c r="G11" s="13"/>
    </row>
    <row r="12" spans="1:7" x14ac:dyDescent="0.2">
      <c r="A12" s="5">
        <v>1</v>
      </c>
      <c r="B12" s="5">
        <v>648</v>
      </c>
      <c r="C12" s="6" t="s">
        <v>16</v>
      </c>
      <c r="D12" s="7">
        <v>50</v>
      </c>
      <c r="E12" s="8">
        <v>50.149999999999991</v>
      </c>
      <c r="F12" s="8">
        <v>0</v>
      </c>
    </row>
    <row r="13" spans="1:7" x14ac:dyDescent="0.2">
      <c r="A13" s="5">
        <v>1</v>
      </c>
      <c r="B13" s="5">
        <v>662</v>
      </c>
      <c r="C13" s="6" t="s">
        <v>17</v>
      </c>
      <c r="D13" s="7">
        <v>3</v>
      </c>
      <c r="E13" s="8">
        <v>3.0089999999999995</v>
      </c>
      <c r="F13" s="8">
        <v>3.0210359999999996</v>
      </c>
    </row>
    <row r="14" spans="1:7" x14ac:dyDescent="0.2">
      <c r="A14" s="5">
        <v>1</v>
      </c>
      <c r="B14" s="5">
        <v>672</v>
      </c>
      <c r="C14" s="6" t="s">
        <v>18</v>
      </c>
      <c r="D14" s="7">
        <v>250</v>
      </c>
      <c r="E14" s="8">
        <v>260</v>
      </c>
      <c r="F14" s="8">
        <v>273</v>
      </c>
    </row>
    <row r="15" spans="1:7" x14ac:dyDescent="0.2">
      <c r="A15" s="9" t="s">
        <v>19</v>
      </c>
      <c r="B15" s="9"/>
      <c r="C15" s="10"/>
      <c r="D15" s="11">
        <f>SUM(D11:D14)</f>
        <v>948</v>
      </c>
      <c r="E15" s="12">
        <f>SUM(E11:E14)</f>
        <v>958.15899999999999</v>
      </c>
      <c r="F15" s="12">
        <f>SUM(F11:F14)</f>
        <v>946.02103599999998</v>
      </c>
    </row>
    <row r="16" spans="1:7" x14ac:dyDescent="0.2">
      <c r="A16" s="9" t="s">
        <v>20</v>
      </c>
      <c r="B16" s="9"/>
      <c r="C16" s="10"/>
      <c r="D16" s="11">
        <f>D15</f>
        <v>948</v>
      </c>
      <c r="E16" s="12">
        <f>E15</f>
        <v>958.15899999999999</v>
      </c>
      <c r="F16" s="12">
        <f>F15</f>
        <v>946.02103599999998</v>
      </c>
    </row>
    <row r="17" spans="1:6" x14ac:dyDescent="0.2">
      <c r="A17" s="9" t="s">
        <v>21</v>
      </c>
      <c r="B17" s="9"/>
      <c r="C17" s="10"/>
      <c r="D17" s="11">
        <f>D10</f>
        <v>948</v>
      </c>
      <c r="E17" s="12">
        <f>E10</f>
        <v>958.00300000000004</v>
      </c>
      <c r="F17" s="12">
        <f>F10</f>
        <v>946.00701200000003</v>
      </c>
    </row>
    <row r="18" spans="1:6" x14ac:dyDescent="0.2">
      <c r="A18" s="9" t="s">
        <v>22</v>
      </c>
      <c r="B18" s="9"/>
      <c r="C18" s="10"/>
      <c r="D18" s="11">
        <v>0</v>
      </c>
      <c r="E18" s="12">
        <v>0</v>
      </c>
      <c r="F18" s="12">
        <v>0</v>
      </c>
    </row>
    <row r="19" spans="1:6" s="18" customFormat="1" x14ac:dyDescent="0.2">
      <c r="A19" s="14"/>
      <c r="B19" s="14"/>
      <c r="C19" s="15"/>
      <c r="D19" s="16"/>
      <c r="E19" s="17"/>
      <c r="F19" s="17"/>
    </row>
    <row r="20" spans="1:6" x14ac:dyDescent="0.2">
      <c r="A20" s="5"/>
      <c r="B20" s="5"/>
      <c r="C20" s="6"/>
      <c r="D20" s="7"/>
      <c r="E20" s="8"/>
      <c r="F20" s="8"/>
    </row>
    <row r="21" spans="1:6" x14ac:dyDescent="0.2">
      <c r="A21" s="9" t="s">
        <v>23</v>
      </c>
      <c r="B21" s="9"/>
      <c r="C21" s="10"/>
      <c r="D21" s="11">
        <f>D16</f>
        <v>948</v>
      </c>
      <c r="E21" s="12">
        <f>E16</f>
        <v>958.15899999999999</v>
      </c>
      <c r="F21" s="12">
        <f>F16</f>
        <v>946.02103599999998</v>
      </c>
    </row>
    <row r="22" spans="1:6" x14ac:dyDescent="0.2">
      <c r="A22" s="9" t="s">
        <v>24</v>
      </c>
      <c r="B22" s="9"/>
      <c r="C22" s="10"/>
      <c r="D22" s="11">
        <f>D10</f>
        <v>948</v>
      </c>
      <c r="E22" s="12">
        <f>E10</f>
        <v>958.00300000000004</v>
      </c>
      <c r="F22" s="12">
        <f>F10</f>
        <v>946.00701200000003</v>
      </c>
    </row>
    <row r="23" spans="1:6" x14ac:dyDescent="0.2">
      <c r="A23" s="9" t="s">
        <v>25</v>
      </c>
      <c r="B23" s="9"/>
      <c r="C23" s="10"/>
      <c r="D23" s="11">
        <v>0</v>
      </c>
      <c r="E23" s="12">
        <v>0</v>
      </c>
      <c r="F23" s="12">
        <v>0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SVR ZUŠ</vt:lpstr>
      <vt:lpstr>SVR ZSA</vt:lpstr>
      <vt:lpstr>SVR ZŠ Tyršova</vt:lpstr>
      <vt:lpstr>SVR ZŠ Komenského</vt:lpstr>
      <vt:lpstr>SVR TSMS</vt:lpstr>
      <vt:lpstr>SVR MŠ Zvídálek</vt:lpstr>
      <vt:lpstr>SVR DDM</vt:lpstr>
      <vt:lpstr>'SVR DDM'!Názvy_tisku</vt:lpstr>
      <vt:lpstr>'SVR MŠ Zvídálek'!Názvy_tisku</vt:lpstr>
      <vt:lpstr>'SVR TSMS'!Názvy_tisku</vt:lpstr>
      <vt:lpstr>'SVR ZSA'!Názvy_tisku</vt:lpstr>
      <vt:lpstr>'SVR ZŠ Komenského'!Názvy_tisku</vt:lpstr>
      <vt:lpstr>'SVR ZŠ Tyršova'!Názvy_tisku</vt:lpstr>
      <vt:lpstr>'SVR ZUŠ'!Názvy_tisku</vt:lpstr>
      <vt:lpstr>'SVR MŠ Zvídálek'!Print_Titles_0</vt:lpstr>
      <vt:lpstr>'SVR MŠ Zvídálek'!Print_Titles_0_0</vt:lpstr>
      <vt:lpstr>'SVR MŠ Zvídálek'!Print_Titles_0_0_0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2018-12-17T12:40:43Z</dcterms:created>
  <dcterms:modified xsi:type="dcterms:W3CDTF">2018-12-17T13:33:10Z</dcterms:modified>
</cp:coreProperties>
</file>