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VR ZŠ Komenského" sheetId="1" r:id="rId1"/>
    <sheet name="SVR ZŠ Tyršova" sheetId="2" r:id="rId2"/>
    <sheet name="SVR MŠ Zvídálek" sheetId="3" r:id="rId3"/>
    <sheet name="SVR DDM" sheetId="4" r:id="rId4"/>
    <sheet name="SVR ZUŠ" sheetId="5" r:id="rId5"/>
    <sheet name="SVR TSMS" sheetId="6" r:id="rId6"/>
    <sheet name="SVR ZSA" sheetId="7" r:id="rId7"/>
  </sheets>
  <definedNames>
    <definedName name="_xlnm.Print_Titles" localSheetId="2">'SVR MŠ Zvídálek'!$1:$2</definedName>
    <definedName name="_xlnm.Print_Titles" localSheetId="5">'SVR TSMS'!$1:$2</definedName>
    <definedName name="_xlnm.Print_Titles" localSheetId="6">'SVR ZSA'!$1:$2</definedName>
    <definedName name="_xlnm.Print_Titles" localSheetId="1">'SVR ZŠ Tyršova'!$1:$2</definedName>
    <definedName name="Print_Titles_0" localSheetId="2">'SVR MŠ Zvídálek'!$1:$2</definedName>
    <definedName name="Print_Titles_0_0" localSheetId="2">'SVR MŠ Zvídálek'!$1:$2</definedName>
    <definedName name="Print_Titles_0_0_0" localSheetId="2">'SVR MŠ Zvídálek'!$1:$2</definedName>
  </definedNames>
  <calcPr calcId="145621"/>
</workbook>
</file>

<file path=xl/calcChain.xml><?xml version="1.0" encoding="utf-8"?>
<calcChain xmlns="http://schemas.openxmlformats.org/spreadsheetml/2006/main">
  <c r="D55" i="7" l="1"/>
  <c r="E54" i="7"/>
  <c r="E55" i="7" s="1"/>
  <c r="D54" i="7"/>
  <c r="F53" i="7"/>
  <c r="E53" i="7"/>
  <c r="F52" i="7"/>
  <c r="E52" i="7"/>
  <c r="F51" i="7"/>
  <c r="F54" i="7" s="1"/>
  <c r="F55" i="7" s="1"/>
  <c r="E51" i="7"/>
  <c r="D49" i="7"/>
  <c r="D56" i="7" s="1"/>
  <c r="D60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E49" i="7" s="1"/>
  <c r="E56" i="7" s="1"/>
  <c r="E60" i="7" s="1"/>
  <c r="D34" i="7"/>
  <c r="D32" i="7"/>
  <c r="D33" i="7" s="1"/>
  <c r="D35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E32" i="7" s="1"/>
  <c r="E33" i="7" s="1"/>
  <c r="E35" i="7" s="1"/>
  <c r="E23" i="7"/>
  <c r="E34" i="7" s="1"/>
  <c r="D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F23" i="7" s="1"/>
  <c r="F34" i="7" s="1"/>
  <c r="E3" i="7"/>
  <c r="F57" i="7" l="1"/>
  <c r="E57" i="7"/>
  <c r="E59" i="7"/>
  <c r="E61" i="7" s="1"/>
  <c r="D59" i="7"/>
  <c r="D61" i="7" s="1"/>
  <c r="D57" i="7"/>
  <c r="F24" i="7"/>
  <c r="F32" i="7" s="1"/>
  <c r="F33" i="7" s="1"/>
  <c r="F35" i="7" s="1"/>
  <c r="F37" i="7"/>
  <c r="F49" i="7" s="1"/>
  <c r="F56" i="7" s="1"/>
  <c r="F60" i="7" s="1"/>
  <c r="F59" i="7" l="1"/>
  <c r="F61" i="7" s="1"/>
  <c r="G21" i="5" l="1"/>
  <c r="F21" i="5"/>
  <c r="G20" i="5"/>
  <c r="F20" i="5"/>
  <c r="G16" i="5"/>
  <c r="F16" i="5"/>
  <c r="F22" i="4" l="1"/>
  <c r="D22" i="4"/>
  <c r="F17" i="4"/>
  <c r="D17" i="4"/>
  <c r="E16" i="4"/>
  <c r="E21" i="4" s="1"/>
  <c r="F15" i="4"/>
  <c r="F16" i="4" s="1"/>
  <c r="F21" i="4" s="1"/>
  <c r="E15" i="4"/>
  <c r="D15" i="4"/>
  <c r="D16" i="4" s="1"/>
  <c r="D21" i="4" s="1"/>
  <c r="F10" i="4"/>
  <c r="E10" i="4"/>
  <c r="E22" i="4" s="1"/>
  <c r="D10" i="4"/>
  <c r="E17" i="4" l="1"/>
  <c r="F24" i="3" l="1"/>
  <c r="D24" i="3"/>
  <c r="E23" i="3"/>
  <c r="D23" i="3"/>
  <c r="D25" i="3" s="1"/>
  <c r="D21" i="3"/>
  <c r="F20" i="3"/>
  <c r="E20" i="3"/>
  <c r="E24" i="3" s="1"/>
  <c r="D20" i="3"/>
  <c r="F19" i="3"/>
  <c r="F21" i="3" s="1"/>
  <c r="E19" i="3"/>
  <c r="E21" i="3" s="1"/>
  <c r="D19" i="3"/>
  <c r="F18" i="3"/>
  <c r="E18" i="3"/>
  <c r="D18" i="3"/>
  <c r="F14" i="3"/>
  <c r="E14" i="3"/>
  <c r="D14" i="3"/>
  <c r="E25" i="3" l="1"/>
  <c r="F23" i="3"/>
  <c r="F25" i="3" s="1"/>
  <c r="E36" i="2" l="1"/>
  <c r="D36" i="2"/>
  <c r="F27" i="2"/>
  <c r="E27" i="2"/>
  <c r="D27" i="2"/>
  <c r="F18" i="2"/>
  <c r="E18" i="2"/>
  <c r="F17" i="2"/>
  <c r="E17" i="2"/>
  <c r="D17" i="2"/>
  <c r="D18" i="2" s="1"/>
  <c r="F16" i="2"/>
  <c r="F35" i="2" s="1"/>
  <c r="E16" i="2"/>
  <c r="E35" i="2" s="1"/>
  <c r="D16" i="2"/>
  <c r="D35" i="2" s="1"/>
  <c r="F12" i="2"/>
  <c r="F36" i="2" s="1"/>
  <c r="E12" i="2"/>
  <c r="D12" i="2"/>
  <c r="F39" i="1" l="1"/>
  <c r="E38" i="1"/>
  <c r="F37" i="1"/>
  <c r="F38" i="1" s="1"/>
  <c r="F40" i="1" s="1"/>
  <c r="E37" i="1"/>
  <c r="D37" i="1"/>
  <c r="D38" i="1" s="1"/>
  <c r="D40" i="1" s="1"/>
  <c r="F34" i="1"/>
  <c r="E34" i="1"/>
  <c r="E39" i="1" s="1"/>
  <c r="D34" i="1"/>
  <c r="D39" i="1" s="1"/>
  <c r="E22" i="1"/>
  <c r="F21" i="1"/>
  <c r="D21" i="1"/>
  <c r="D42" i="1" s="1"/>
  <c r="F20" i="1"/>
  <c r="E20" i="1"/>
  <c r="E21" i="1" s="1"/>
  <c r="D20" i="1"/>
  <c r="F15" i="1"/>
  <c r="F22" i="1" s="1"/>
  <c r="E15" i="1"/>
  <c r="D15" i="1"/>
  <c r="D22" i="1" s="1"/>
  <c r="D43" i="1" s="1"/>
  <c r="F43" i="1" l="1"/>
  <c r="F23" i="1"/>
  <c r="E43" i="1"/>
  <c r="E23" i="1"/>
  <c r="E42" i="1"/>
  <c r="E44" i="1" s="1"/>
  <c r="D44" i="1"/>
  <c r="F42" i="1"/>
  <c r="F44" i="1" s="1"/>
  <c r="E40" i="1"/>
  <c r="D23" i="1"/>
</calcChain>
</file>

<file path=xl/sharedStrings.xml><?xml version="1.0" encoding="utf-8"?>
<sst xmlns="http://schemas.openxmlformats.org/spreadsheetml/2006/main" count="286" uniqueCount="87">
  <si>
    <t>ZŠ Komenského 
Rok 2020, Tisíce,  Náklady a výnosy</t>
  </si>
  <si>
    <t>PČ</t>
  </si>
  <si>
    <t>SÚ</t>
  </si>
  <si>
    <t>Název syntetického účtu</t>
  </si>
  <si>
    <t>R 2020</t>
  </si>
  <si>
    <t>SVR 2021</t>
  </si>
  <si>
    <t>SVR  2022</t>
  </si>
  <si>
    <t>Spotřeba materiálu</t>
  </si>
  <si>
    <t>Spotřeba energie</t>
  </si>
  <si>
    <t>Spotřeba ostatních neskladovatelných dodávek</t>
  </si>
  <si>
    <t>Opravy a udržování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</si>
  <si>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</si>
  <si>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</si>
  <si>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</si>
  <si>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</si>
  <si>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</si>
  <si>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Ostatní náklady z činnosti</t>
  </si>
  <si>
    <t>Odpisy dlouhodobého majetku</t>
  </si>
  <si>
    <t>Náklady z drobného dlouhodobého majetku</t>
  </si>
  <si>
    <t>N1</t>
  </si>
  <si>
    <t>Výnosy z prodeje služeb</t>
  </si>
  <si>
    <t>elektronické karty</t>
  </si>
  <si>
    <t>Čerpání fondů</t>
  </si>
  <si>
    <t>Výnosy územních rozpočtů z transferů</t>
  </si>
  <si>
    <t>V1</t>
  </si>
  <si>
    <t>Výnosy 1</t>
  </si>
  <si>
    <t>Náklady 1</t>
  </si>
  <si>
    <t xml:space="preserve">Hospodářský výsledek </t>
  </si>
  <si>
    <t>N2</t>
  </si>
  <si>
    <t>Výnosy z pronájmu</t>
  </si>
  <si>
    <t>V2</t>
  </si>
  <si>
    <t>Výnosy 2</t>
  </si>
  <si>
    <t>Náklady 2</t>
  </si>
  <si>
    <t>Celkem Výnosy</t>
  </si>
  <si>
    <t>Celkem Náklady</t>
  </si>
  <si>
    <t>Celkem Hospodářský výsledek</t>
  </si>
  <si>
    <t>ZŠ Tyršova
Rok 2020, Tisíce, Náklady a výnosy</t>
  </si>
  <si>
    <t>SVR 2022</t>
  </si>
  <si>
    <t>Neskladovatelné dodávky - voda</t>
  </si>
  <si>
    <t>Daň z příjmů</t>
  </si>
  <si>
    <t>N 1</t>
  </si>
  <si>
    <t>Úroky</t>
  </si>
  <si>
    <t>V 1</t>
  </si>
  <si>
    <t>Hospodářský výsledek 1</t>
  </si>
  <si>
    <t>N 2</t>
  </si>
  <si>
    <t>V 2</t>
  </si>
  <si>
    <t>Hospodářský výsledek 2</t>
  </si>
  <si>
    <t>Mateřská škola Zvídálek
Rok 2020, Tisíce, Náklady a výnosy</t>
  </si>
  <si>
    <t>Výnosy 1 (HČ)</t>
  </si>
  <si>
    <t>Náklady 1 (HČ)</t>
  </si>
  <si>
    <t>Hospodářský výsledek 1 (HČ)</t>
  </si>
  <si>
    <t>DDM Slavkov u Brna, PO
Rok 2020, Tisíce, Náklady a výnosy</t>
  </si>
  <si>
    <t>Slavko u Brna 15. 11. 2019</t>
  </si>
  <si>
    <t>ZUŠ
Rok 2020, Tisíce, Náklady a výnosy</t>
  </si>
  <si>
    <t>ÚZ</t>
  </si>
  <si>
    <t>Cestovné</t>
  </si>
  <si>
    <t>Náklady na reprezentaci</t>
  </si>
  <si>
    <t>Legenda:</t>
  </si>
  <si>
    <t>Název</t>
  </si>
  <si>
    <t>Přímé náklady na vzdělávání</t>
  </si>
  <si>
    <t>Technické služby
Rok 2020, Tisíce, Náklady a výnosy</t>
  </si>
  <si>
    <t xml:space="preserve">Spotřeba ostatních neskladovatelnýh dodávek </t>
  </si>
  <si>
    <t>Jiné sociální náklady</t>
  </si>
  <si>
    <t xml:space="preserve">čerpání rezervního fondu </t>
  </si>
  <si>
    <t>Výnosy 2 (DČ)</t>
  </si>
  <si>
    <t>Náklady 2 (DČ)</t>
  </si>
  <si>
    <t>Hospodářský výsledek 2 (DČ)</t>
  </si>
  <si>
    <t>Zámek Austerlitz
Rok 2020, Tisíce, Náklady a výnosy</t>
  </si>
  <si>
    <t>Prodané zboží</t>
  </si>
  <si>
    <t>Jiné daně a poplatky</t>
  </si>
  <si>
    <t>Jiné pokuty a penále</t>
  </si>
  <si>
    <t>Kurzové ztráty</t>
  </si>
  <si>
    <t>Výnosy z prodaného zboží</t>
  </si>
  <si>
    <t>Jiné výnosy z vlastních výkonů</t>
  </si>
  <si>
    <t>Ostatní výnosy z činnosti</t>
  </si>
  <si>
    <t>Kurzové zisky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</si>
  <si>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</si>
  <si>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</si>
  <si>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</si>
  <si>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</si>
  <si>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</si>
  <si>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</si>
  <si>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>tel. 734 284 556</t>
  </si>
  <si>
    <t>Podpis:_________________________</t>
  </si>
  <si>
    <t>Ředitelka příspěvkové organizace ZS - A: Mgr. Eva Oubělická, DiS.</t>
  </si>
  <si>
    <t>Podpis:__________________________</t>
  </si>
  <si>
    <t xml:space="preserve">Návrh střednědobého výhledu rozpočtu sestavil: Michaela Půčková, BA (Hons) dne 13. 11.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</si>
</sst>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0"/>
      <name val="Arial CE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</font>
    <font>
      <b/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1"/>
    </font>
    <font>
      <sz val="11"/>
      <color theme="1"/>
      <name val="Calibri"/>
      <family val="2"/>
      <scheme val="minor"/>
    </font>
    <font>
      <sz val="12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1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C0C0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0" fontId="1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14" fillId="0" borderId="0"/>
    <xf numFmtId="0" fontId="15" fillId="0" borderId="0"/>
  </cellStyleXfs>
  <cellXfs count="147">
    <xf numFmtId="0" fontId="0" fillId="0" borderId="0" xfId="0"/>
    <xf numFmtId="164" fontId="2" fillId="2" borderId="0" xfId="1" applyNumberFormat="1" applyFont="1" applyFill="1" applyAlignment="1" applyProtection="1">
      <alignment horizontal="center" vertical="center" wrapText="1"/>
    </xf>
    <xf numFmtId="49" fontId="2" fillId="2" borderId="0" xfId="1" applyNumberFormat="1" applyFont="1" applyFill="1" applyAlignment="1" applyProtection="1">
      <alignment horizontal="center" vertical="center" wrapText="1"/>
    </xf>
    <xf numFmtId="3" fontId="2" fillId="2" borderId="0" xfId="1" applyNumberFormat="1" applyFont="1" applyFill="1" applyAlignment="1" applyProtection="1">
      <alignment horizontal="center" vertical="center" wrapText="1"/>
    </xf>
    <xf numFmtId="164" fontId="3" fillId="0" borderId="1" xfId="1" applyNumberFormat="1" applyFont="1" applyBorder="1" applyAlignment="1" applyProtection="1">
      <alignment vertical="center"/>
    </xf>
    <xf numFmtId="49" fontId="3" fillId="0" borderId="1" xfId="1" applyNumberFormat="1" applyFont="1" applyBorder="1" applyAlignment="1" applyProtection="1">
      <alignment vertical="center"/>
    </xf>
    <xf numFmtId="3" fontId="3" fillId="0" borderId="1" xfId="1" applyNumberFormat="1" applyFont="1" applyFill="1" applyBorder="1" applyAlignment="1" applyProtection="1">
      <alignment vertical="center"/>
    </xf>
    <xf numFmtId="3" fontId="0" fillId="0" borderId="0" xfId="0" applyNumberFormat="1"/>
    <xf numFmtId="164" fontId="2" fillId="3" borderId="1" xfId="1" applyNumberFormat="1" applyFont="1" applyFill="1" applyBorder="1" applyAlignment="1" applyProtection="1">
      <alignment vertical="center"/>
    </xf>
    <xf numFmtId="49" fontId="2" fillId="3" borderId="1" xfId="1" applyNumberFormat="1" applyFont="1" applyFill="1" applyBorder="1" applyAlignment="1" applyProtection="1">
      <alignment vertical="center"/>
    </xf>
    <xf numFmtId="3" fontId="2" fillId="3" borderId="1" xfId="1" applyNumberFormat="1" applyFont="1" applyFill="1" applyBorder="1" applyAlignment="1" applyProtection="1">
      <alignment vertical="center"/>
    </xf>
    <xf numFmtId="0" fontId="0" fillId="0" borderId="0" xfId="0" applyFill="1"/>
    <xf numFmtId="49" fontId="2" fillId="2" borderId="1" xfId="1" applyNumberFormat="1" applyFont="1" applyFill="1" applyBorder="1" applyAlignment="1" applyProtection="1">
      <alignment vertical="center"/>
    </xf>
    <xf numFmtId="164" fontId="2" fillId="2" borderId="1" xfId="1" applyNumberFormat="1" applyFont="1" applyFill="1" applyBorder="1" applyAlignment="1" applyProtection="1">
      <alignment vertical="center"/>
    </xf>
    <xf numFmtId="3" fontId="2" fillId="4" borderId="1" xfId="1" applyNumberFormat="1" applyFont="1" applyFill="1" applyBorder="1" applyProtection="1"/>
    <xf numFmtId="3" fontId="5" fillId="0" borderId="2" xfId="1" applyNumberFormat="1" applyFont="1" applyFill="1" applyBorder="1" applyProtection="1"/>
    <xf numFmtId="0" fontId="6" fillId="0" borderId="0" xfId="0" applyFont="1"/>
    <xf numFmtId="49" fontId="2" fillId="4" borderId="0" xfId="1" applyNumberFormat="1" applyFont="1" applyFill="1" applyBorder="1" applyAlignment="1" applyProtection="1">
      <alignment vertical="center"/>
    </xf>
    <xf numFmtId="0" fontId="3" fillId="4" borderId="0" xfId="0" applyFont="1" applyFill="1"/>
    <xf numFmtId="3" fontId="2" fillId="4" borderId="0" xfId="0" applyNumberFormat="1" applyFont="1" applyFill="1"/>
    <xf numFmtId="0" fontId="7" fillId="3" borderId="0" xfId="0" applyFont="1" applyFill="1"/>
    <xf numFmtId="3" fontId="7" fillId="3" borderId="0" xfId="0" applyNumberFormat="1" applyFont="1" applyFill="1"/>
    <xf numFmtId="49" fontId="4" fillId="0" borderId="3" xfId="1" applyNumberFormat="1" applyFont="1" applyBorder="1" applyAlignment="1" applyProtection="1">
      <alignment vertical="center"/>
    </xf>
    <xf numFmtId="164" fontId="4" fillId="0" borderId="3" xfId="1" applyNumberFormat="1" applyFont="1" applyBorder="1" applyAlignment="1" applyProtection="1">
      <alignment vertical="center"/>
    </xf>
    <xf numFmtId="3" fontId="4" fillId="0" borderId="3" xfId="1" applyNumberFormat="1" applyFont="1" applyFill="1" applyBorder="1" applyAlignment="1" applyProtection="1">
      <alignment vertical="center"/>
    </xf>
    <xf numFmtId="0" fontId="0" fillId="0" borderId="3" xfId="0" applyBorder="1"/>
    <xf numFmtId="49" fontId="4" fillId="0" borderId="3" xfId="1" applyNumberFormat="1" applyFont="1" applyFill="1" applyBorder="1" applyAlignment="1" applyProtection="1">
      <alignment vertical="center"/>
    </xf>
    <xf numFmtId="49" fontId="5" fillId="0" borderId="3" xfId="1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vertical="center"/>
    </xf>
    <xf numFmtId="3" fontId="5" fillId="0" borderId="3" xfId="1" applyNumberFormat="1" applyFont="1" applyFill="1" applyBorder="1" applyProtection="1"/>
    <xf numFmtId="0" fontId="11" fillId="5" borderId="0" xfId="9" applyFill="1" applyAlignment="1" applyProtection="1">
      <alignment horizontal="center"/>
    </xf>
    <xf numFmtId="0" fontId="11" fillId="0" borderId="0" xfId="9" applyProtection="1"/>
    <xf numFmtId="164" fontId="12" fillId="6" borderId="4" xfId="9" applyNumberFormat="1" applyFont="1" applyFill="1" applyBorder="1" applyAlignment="1" applyProtection="1">
      <alignment horizontal="left" vertical="center" wrapText="1"/>
    </xf>
    <xf numFmtId="164" fontId="12" fillId="6" borderId="5" xfId="9" applyNumberFormat="1" applyFont="1" applyFill="1" applyBorder="1" applyAlignment="1" applyProtection="1">
      <alignment horizontal="left" vertical="center" wrapText="1"/>
    </xf>
    <xf numFmtId="49" fontId="12" fillId="6" borderId="5" xfId="9" applyNumberFormat="1" applyFont="1" applyFill="1" applyBorder="1" applyAlignment="1" applyProtection="1">
      <alignment horizontal="left" vertical="center" wrapText="1"/>
    </xf>
    <xf numFmtId="3" fontId="13" fillId="6" borderId="5" xfId="9" applyNumberFormat="1" applyFont="1" applyFill="1" applyBorder="1" applyAlignment="1" applyProtection="1">
      <alignment horizontal="center" vertical="center" wrapText="1"/>
    </xf>
    <xf numFmtId="3" fontId="13" fillId="6" borderId="6" xfId="9" applyNumberFormat="1" applyFont="1" applyFill="1" applyBorder="1" applyAlignment="1" applyProtection="1">
      <alignment horizontal="center" vertical="center" wrapText="1"/>
    </xf>
    <xf numFmtId="164" fontId="11" fillId="0" borderId="7" xfId="9" applyNumberFormat="1" applyBorder="1" applyAlignment="1" applyProtection="1">
      <alignment vertical="center"/>
    </xf>
    <xf numFmtId="164" fontId="11" fillId="0" borderId="8" xfId="9" applyNumberFormat="1" applyBorder="1" applyAlignment="1" applyProtection="1">
      <alignment vertical="center"/>
    </xf>
    <xf numFmtId="49" fontId="11" fillId="0" borderId="9" xfId="9" applyNumberFormat="1" applyBorder="1" applyAlignment="1" applyProtection="1">
      <alignment vertical="center"/>
    </xf>
    <xf numFmtId="3" fontId="11" fillId="0" borderId="10" xfId="9" applyNumberFormat="1" applyBorder="1" applyProtection="1"/>
    <xf numFmtId="164" fontId="11" fillId="0" borderId="11" xfId="9" applyNumberFormat="1" applyBorder="1" applyAlignment="1" applyProtection="1">
      <alignment vertical="center"/>
    </xf>
    <xf numFmtId="164" fontId="11" fillId="0" borderId="12" xfId="9" applyNumberFormat="1" applyBorder="1" applyAlignment="1" applyProtection="1">
      <alignment vertical="center"/>
    </xf>
    <xf numFmtId="49" fontId="11" fillId="0" borderId="13" xfId="9" applyNumberFormat="1" applyBorder="1" applyAlignment="1" applyProtection="1">
      <alignment vertical="center"/>
    </xf>
    <xf numFmtId="164" fontId="11" fillId="0" borderId="10" xfId="9" applyNumberFormat="1" applyBorder="1" applyAlignment="1" applyProtection="1">
      <alignment vertical="center"/>
    </xf>
    <xf numFmtId="49" fontId="11" fillId="0" borderId="14" xfId="9" applyNumberFormat="1" applyBorder="1" applyAlignment="1" applyProtection="1">
      <alignment vertical="center"/>
    </xf>
    <xf numFmtId="49" fontId="11" fillId="0" borderId="10" xfId="9" applyNumberFormat="1" applyBorder="1" applyAlignment="1" applyProtection="1">
      <alignment vertical="center"/>
    </xf>
    <xf numFmtId="3" fontId="11" fillId="0" borderId="0" xfId="9" applyNumberFormat="1" applyProtection="1"/>
    <xf numFmtId="164" fontId="12" fillId="6" borderId="10" xfId="9" applyNumberFormat="1" applyFont="1" applyFill="1" applyBorder="1" applyAlignment="1" applyProtection="1">
      <alignment vertical="center"/>
    </xf>
    <xf numFmtId="49" fontId="12" fillId="6" borderId="10" xfId="9" applyNumberFormat="1" applyFont="1" applyFill="1" applyBorder="1" applyAlignment="1" applyProtection="1">
      <alignment vertical="center"/>
    </xf>
    <xf numFmtId="3" fontId="13" fillId="6" borderId="10" xfId="9" applyNumberFormat="1" applyFont="1" applyFill="1" applyBorder="1" applyAlignment="1" applyProtection="1">
      <alignment vertical="center" wrapText="1"/>
    </xf>
    <xf numFmtId="0" fontId="11" fillId="0" borderId="10" xfId="9" applyFill="1" applyBorder="1" applyProtection="1"/>
    <xf numFmtId="3" fontId="11" fillId="0" borderId="10" xfId="9" applyNumberFormat="1" applyFill="1" applyBorder="1" applyProtection="1"/>
    <xf numFmtId="3" fontId="12" fillId="6" borderId="10" xfId="9" applyNumberFormat="1" applyFont="1" applyFill="1" applyBorder="1" applyAlignment="1" applyProtection="1">
      <alignment vertical="center" wrapText="1"/>
    </xf>
    <xf numFmtId="0" fontId="11" fillId="0" borderId="10" xfId="9" applyBorder="1" applyProtection="1"/>
    <xf numFmtId="0" fontId="11" fillId="0" borderId="0" xfId="9" applyBorder="1" applyProtection="1"/>
    <xf numFmtId="164" fontId="11" fillId="5" borderId="10" xfId="9" applyNumberFormat="1" applyFill="1" applyBorder="1" applyAlignment="1" applyProtection="1">
      <alignment vertical="center"/>
    </xf>
    <xf numFmtId="49" fontId="11" fillId="5" borderId="10" xfId="9" applyNumberFormat="1" applyFill="1" applyBorder="1" applyAlignment="1" applyProtection="1">
      <alignment vertical="center"/>
    </xf>
    <xf numFmtId="3" fontId="11" fillId="5" borderId="10" xfId="9" applyNumberFormat="1" applyFill="1" applyBorder="1" applyProtection="1"/>
    <xf numFmtId="0" fontId="11" fillId="5" borderId="0" xfId="9" applyFill="1" applyBorder="1" applyProtection="1"/>
    <xf numFmtId="0" fontId="11" fillId="5" borderId="0" xfId="9" applyFill="1" applyProtection="1"/>
    <xf numFmtId="3" fontId="11" fillId="0" borderId="0" xfId="9" applyNumberFormat="1" applyFill="1" applyBorder="1" applyProtection="1"/>
    <xf numFmtId="164" fontId="12" fillId="6" borderId="15" xfId="9" applyNumberFormat="1" applyFont="1" applyFill="1" applyBorder="1" applyAlignment="1" applyProtection="1">
      <alignment vertical="center"/>
    </xf>
    <xf numFmtId="164" fontId="12" fillId="6" borderId="16" xfId="9" applyNumberFormat="1" applyFont="1" applyFill="1" applyBorder="1" applyAlignment="1" applyProtection="1">
      <alignment vertical="center"/>
    </xf>
    <xf numFmtId="49" fontId="12" fillId="6" borderId="16" xfId="9" applyNumberFormat="1" applyFont="1" applyFill="1" applyBorder="1" applyAlignment="1" applyProtection="1">
      <alignment vertical="center"/>
    </xf>
    <xf numFmtId="3" fontId="12" fillId="6" borderId="16" xfId="9" applyNumberFormat="1" applyFont="1" applyFill="1" applyBorder="1" applyAlignment="1" applyProtection="1">
      <alignment vertical="center" wrapText="1"/>
    </xf>
    <xf numFmtId="3" fontId="12" fillId="6" borderId="17" xfId="9" applyNumberFormat="1" applyFont="1" applyFill="1" applyBorder="1" applyAlignment="1" applyProtection="1">
      <alignment vertical="center" wrapText="1"/>
    </xf>
    <xf numFmtId="164" fontId="11" fillId="0" borderId="0" xfId="9" applyNumberFormat="1" applyAlignment="1" applyProtection="1">
      <alignment vertical="center"/>
    </xf>
    <xf numFmtId="49" fontId="11" fillId="0" borderId="0" xfId="9" applyNumberFormat="1" applyAlignment="1" applyProtection="1">
      <alignment vertical="center"/>
    </xf>
    <xf numFmtId="0" fontId="14" fillId="0" borderId="0" xfId="10"/>
    <xf numFmtId="3" fontId="14" fillId="0" borderId="10" xfId="10" applyNumberFormat="1" applyBorder="1" applyAlignment="1" applyProtection="1">
      <alignment vertical="center" wrapText="1"/>
    </xf>
    <xf numFmtId="3" fontId="14" fillId="0" borderId="10" xfId="10" applyNumberFormat="1" applyBorder="1" applyProtection="1"/>
    <xf numFmtId="0" fontId="14" fillId="0" borderId="0" xfId="10" applyAlignment="1" applyProtection="1"/>
    <xf numFmtId="164" fontId="13" fillId="7" borderId="0" xfId="10" applyNumberFormat="1" applyFont="1" applyFill="1" applyAlignment="1" applyProtection="1">
      <alignment horizontal="left" vertical="center" wrapText="1"/>
    </xf>
    <xf numFmtId="49" fontId="13" fillId="7" borderId="0" xfId="10" applyNumberFormat="1" applyFont="1" applyFill="1" applyAlignment="1" applyProtection="1">
      <alignment horizontal="left" vertical="center" wrapText="1"/>
    </xf>
    <xf numFmtId="3" fontId="13" fillId="7" borderId="0" xfId="10" applyNumberFormat="1" applyFont="1" applyFill="1" applyAlignment="1" applyProtection="1">
      <alignment horizontal="center" vertical="center" wrapText="1"/>
    </xf>
    <xf numFmtId="3" fontId="13" fillId="7" borderId="10" xfId="10" applyNumberFormat="1" applyFont="1" applyFill="1" applyBorder="1" applyAlignment="1" applyProtection="1">
      <alignment vertical="center" wrapText="1"/>
    </xf>
    <xf numFmtId="3" fontId="14" fillId="0" borderId="18" xfId="10" applyNumberFormat="1" applyBorder="1" applyAlignment="1" applyProtection="1">
      <alignment vertical="center" wrapText="1"/>
    </xf>
    <xf numFmtId="3" fontId="13" fillId="7" borderId="18" xfId="10" applyNumberFormat="1" applyFont="1" applyFill="1" applyBorder="1" applyAlignment="1" applyProtection="1">
      <alignment vertical="center" wrapText="1"/>
    </xf>
    <xf numFmtId="3" fontId="14" fillId="0" borderId="18" xfId="10" applyNumberFormat="1" applyBorder="1" applyProtection="1"/>
    <xf numFmtId="164" fontId="14" fillId="0" borderId="10" xfId="10" applyNumberFormat="1" applyBorder="1" applyAlignment="1" applyProtection="1">
      <alignment vertical="center"/>
    </xf>
    <xf numFmtId="49" fontId="14" fillId="0" borderId="10" xfId="10" applyNumberFormat="1" applyFont="1" applyBorder="1" applyAlignment="1" applyProtection="1">
      <alignment vertical="center"/>
    </xf>
    <xf numFmtId="49" fontId="14" fillId="0" borderId="10" xfId="10" applyNumberFormat="1" applyBorder="1" applyAlignment="1" applyProtection="1">
      <alignment vertical="center"/>
    </xf>
    <xf numFmtId="164" fontId="13" fillId="7" borderId="10" xfId="10" applyNumberFormat="1" applyFont="1" applyFill="1" applyBorder="1" applyAlignment="1" applyProtection="1">
      <alignment vertical="center"/>
    </xf>
    <xf numFmtId="49" fontId="13" fillId="7" borderId="10" xfId="10" applyNumberFormat="1" applyFont="1" applyFill="1" applyBorder="1" applyAlignment="1" applyProtection="1">
      <alignment vertical="center"/>
    </xf>
    <xf numFmtId="0" fontId="15" fillId="0" borderId="0" xfId="11" applyProtection="1"/>
    <xf numFmtId="164" fontId="13" fillId="6" borderId="0" xfId="11" applyNumberFormat="1" applyFont="1" applyFill="1" applyAlignment="1" applyProtection="1">
      <alignment horizontal="left" vertical="center" wrapText="1"/>
    </xf>
    <xf numFmtId="49" fontId="13" fillId="6" borderId="0" xfId="11" applyNumberFormat="1" applyFont="1" applyFill="1" applyAlignment="1" applyProtection="1">
      <alignment horizontal="left" vertical="center" wrapText="1"/>
    </xf>
    <xf numFmtId="3" fontId="13" fillId="8" borderId="0" xfId="11" applyNumberFormat="1" applyFont="1" applyFill="1" applyAlignment="1" applyProtection="1">
      <alignment horizontal="center" vertical="center" wrapText="1"/>
    </xf>
    <xf numFmtId="3" fontId="13" fillId="6" borderId="0" xfId="11" applyNumberFormat="1" applyFont="1" applyFill="1" applyAlignment="1" applyProtection="1">
      <alignment horizontal="center" vertical="center" wrapText="1"/>
    </xf>
    <xf numFmtId="164" fontId="15" fillId="0" borderId="10" xfId="11" applyNumberFormat="1" applyBorder="1" applyAlignment="1" applyProtection="1">
      <alignment vertical="center"/>
    </xf>
    <xf numFmtId="49" fontId="15" fillId="0" borderId="10" xfId="11" applyNumberFormat="1" applyBorder="1" applyAlignment="1" applyProtection="1">
      <alignment vertical="center"/>
    </xf>
    <xf numFmtId="3" fontId="15" fillId="0" borderId="10" xfId="11" applyNumberFormat="1" applyFill="1" applyBorder="1" applyProtection="1"/>
    <xf numFmtId="3" fontId="15" fillId="0" borderId="10" xfId="11" applyNumberFormat="1" applyBorder="1" applyProtection="1"/>
    <xf numFmtId="3" fontId="15" fillId="0" borderId="0" xfId="11" applyNumberFormat="1" applyFill="1" applyBorder="1" applyProtection="1"/>
    <xf numFmtId="4" fontId="15" fillId="0" borderId="0" xfId="11" applyNumberFormat="1" applyFill="1" applyBorder="1" applyProtection="1"/>
    <xf numFmtId="164" fontId="13" fillId="6" borderId="10" xfId="11" applyNumberFormat="1" applyFont="1" applyFill="1" applyBorder="1" applyAlignment="1" applyProtection="1">
      <alignment vertical="center"/>
    </xf>
    <xf numFmtId="49" fontId="13" fillId="6" borderId="10" xfId="11" applyNumberFormat="1" applyFont="1" applyFill="1" applyBorder="1" applyAlignment="1" applyProtection="1">
      <alignment vertical="center"/>
    </xf>
    <xf numFmtId="49" fontId="13" fillId="6" borderId="10" xfId="11" applyNumberFormat="1" applyFont="1" applyFill="1" applyBorder="1" applyAlignment="1" applyProtection="1">
      <alignment horizontal="right" vertical="center"/>
    </xf>
    <xf numFmtId="3" fontId="13" fillId="6" borderId="10" xfId="11" applyNumberFormat="1" applyFont="1" applyFill="1" applyBorder="1" applyAlignment="1" applyProtection="1">
      <alignment vertical="center" wrapText="1"/>
    </xf>
    <xf numFmtId="3" fontId="15" fillId="0" borderId="0" xfId="11" applyNumberFormat="1" applyProtection="1"/>
    <xf numFmtId="3" fontId="13" fillId="8" borderId="10" xfId="11" applyNumberFormat="1" applyFont="1" applyFill="1" applyBorder="1" applyAlignment="1" applyProtection="1">
      <alignment vertical="center" wrapText="1"/>
    </xf>
    <xf numFmtId="164" fontId="13" fillId="0" borderId="10" xfId="11" applyNumberFormat="1" applyFont="1" applyFill="1" applyBorder="1" applyAlignment="1" applyProtection="1">
      <alignment vertical="center"/>
    </xf>
    <xf numFmtId="49" fontId="13" fillId="0" borderId="10" xfId="11" applyNumberFormat="1" applyFont="1" applyFill="1" applyBorder="1" applyAlignment="1" applyProtection="1">
      <alignment vertical="center"/>
    </xf>
    <xf numFmtId="3" fontId="13" fillId="0" borderId="10" xfId="11" applyNumberFormat="1" applyFont="1" applyFill="1" applyBorder="1" applyAlignment="1" applyProtection="1">
      <alignment vertical="center" wrapText="1"/>
    </xf>
    <xf numFmtId="0" fontId="15" fillId="0" borderId="0" xfId="11" applyFill="1" applyProtection="1"/>
    <xf numFmtId="164" fontId="15" fillId="0" borderId="0" xfId="11" applyNumberFormat="1" applyAlignment="1" applyProtection="1">
      <alignment vertical="center"/>
    </xf>
    <xf numFmtId="49" fontId="15" fillId="0" borderId="0" xfId="11" applyNumberFormat="1" applyAlignment="1" applyProtection="1">
      <alignment vertical="center"/>
    </xf>
    <xf numFmtId="164" fontId="12" fillId="6" borderId="0" xfId="9" applyNumberFormat="1" applyFont="1" applyFill="1" applyAlignment="1" applyProtection="1">
      <alignment horizontal="left" vertical="center" wrapText="1"/>
    </xf>
    <xf numFmtId="49" fontId="12" fillId="6" borderId="0" xfId="9" applyNumberFormat="1" applyFont="1" applyFill="1" applyAlignment="1" applyProtection="1">
      <alignment horizontal="left" vertical="center" wrapText="1"/>
    </xf>
    <xf numFmtId="4" fontId="13" fillId="6" borderId="0" xfId="6" applyNumberFormat="1" applyFont="1" applyFill="1" applyAlignment="1" applyProtection="1">
      <alignment horizontal="center" vertical="center" wrapText="1"/>
    </xf>
    <xf numFmtId="49" fontId="11" fillId="0" borderId="8" xfId="9" applyNumberFormat="1" applyBorder="1" applyAlignment="1" applyProtection="1">
      <alignment vertical="center"/>
    </xf>
    <xf numFmtId="4" fontId="11" fillId="0" borderId="8" xfId="9" applyNumberFormat="1" applyBorder="1" applyAlignment="1" applyProtection="1">
      <alignment vertical="center" wrapText="1"/>
    </xf>
    <xf numFmtId="4" fontId="11" fillId="0" borderId="8" xfId="9" applyNumberFormat="1" applyBorder="1" applyAlignment="1" applyProtection="1">
      <alignment vertical="center"/>
    </xf>
    <xf numFmtId="164" fontId="12" fillId="6" borderId="8" xfId="9" applyNumberFormat="1" applyFont="1" applyFill="1" applyBorder="1" applyAlignment="1" applyProtection="1">
      <alignment vertical="center"/>
    </xf>
    <xf numFmtId="49" fontId="12" fillId="6" borderId="8" xfId="9" applyNumberFormat="1" applyFont="1" applyFill="1" applyBorder="1" applyAlignment="1" applyProtection="1">
      <alignment vertical="center"/>
    </xf>
    <xf numFmtId="4" fontId="12" fillId="6" borderId="8" xfId="9" applyNumberFormat="1" applyFont="1" applyFill="1" applyBorder="1" applyAlignment="1" applyProtection="1">
      <alignment vertical="center" wrapText="1"/>
    </xf>
    <xf numFmtId="4" fontId="12" fillId="6" borderId="8" xfId="9" applyNumberFormat="1" applyFont="1" applyFill="1" applyBorder="1" applyAlignment="1" applyProtection="1">
      <alignment vertical="center"/>
    </xf>
    <xf numFmtId="4" fontId="11" fillId="0" borderId="0" xfId="9" applyNumberFormat="1" applyProtection="1"/>
    <xf numFmtId="164" fontId="2" fillId="6" borderId="8" xfId="5" applyNumberFormat="1" applyFont="1" applyFill="1" applyBorder="1" applyAlignment="1" applyProtection="1">
      <alignment vertical="center"/>
    </xf>
    <xf numFmtId="164" fontId="4" fillId="0" borderId="0" xfId="6" applyNumberFormat="1" applyFont="1" applyAlignment="1" applyProtection="1">
      <alignment vertical="center"/>
    </xf>
    <xf numFmtId="49" fontId="4" fillId="0" borderId="0" xfId="6" applyNumberFormat="1" applyFont="1" applyAlignment="1" applyProtection="1">
      <alignment vertical="center"/>
    </xf>
    <xf numFmtId="4" fontId="11" fillId="0" borderId="0" xfId="9" applyNumberFormat="1" applyAlignment="1" applyProtection="1">
      <alignment vertical="center"/>
    </xf>
    <xf numFmtId="164" fontId="4" fillId="0" borderId="3" xfId="6" applyNumberFormat="1" applyFont="1" applyBorder="1" applyAlignment="1" applyProtection="1">
      <alignment vertical="center"/>
    </xf>
    <xf numFmtId="49" fontId="4" fillId="0" borderId="3" xfId="6" applyNumberFormat="1" applyFont="1" applyBorder="1" applyAlignment="1" applyProtection="1">
      <alignment vertical="center"/>
    </xf>
    <xf numFmtId="164" fontId="9" fillId="0" borderId="0" xfId="6" applyNumberFormat="1" applyAlignment="1" applyProtection="1">
      <alignment vertical="center"/>
    </xf>
    <xf numFmtId="164" fontId="13" fillId="6" borderId="0" xfId="9" applyNumberFormat="1" applyFont="1" applyFill="1" applyAlignment="1" applyProtection="1">
      <alignment horizontal="left" vertical="center" wrapText="1"/>
    </xf>
    <xf numFmtId="49" fontId="13" fillId="6" borderId="0" xfId="9" applyNumberFormat="1" applyFont="1" applyFill="1" applyAlignment="1" applyProtection="1">
      <alignment horizontal="left" vertical="center" wrapText="1"/>
    </xf>
    <xf numFmtId="3" fontId="13" fillId="6" borderId="0" xfId="9" applyNumberFormat="1" applyFont="1" applyFill="1" applyAlignment="1" applyProtection="1">
      <alignment horizontal="center" vertical="center" wrapText="1"/>
    </xf>
    <xf numFmtId="3" fontId="11" fillId="0" borderId="8" xfId="9" applyNumberFormat="1" applyBorder="1" applyAlignment="1" applyProtection="1">
      <alignment vertical="center" wrapText="1"/>
    </xf>
    <xf numFmtId="164" fontId="13" fillId="6" borderId="8" xfId="9" applyNumberFormat="1" applyFont="1" applyFill="1" applyBorder="1" applyAlignment="1" applyProtection="1">
      <alignment vertical="center"/>
    </xf>
    <xf numFmtId="49" fontId="13" fillId="6" borderId="8" xfId="9" applyNumberFormat="1" applyFont="1" applyFill="1" applyBorder="1" applyAlignment="1" applyProtection="1">
      <alignment vertical="center"/>
    </xf>
    <xf numFmtId="3" fontId="13" fillId="6" borderId="8" xfId="9" applyNumberFormat="1" applyFont="1" applyFill="1" applyBorder="1" applyAlignment="1" applyProtection="1">
      <alignment vertical="center" wrapText="1"/>
    </xf>
    <xf numFmtId="3" fontId="11" fillId="0" borderId="0" xfId="9" applyNumberFormat="1" applyAlignment="1" applyProtection="1">
      <alignment vertical="center"/>
    </xf>
    <xf numFmtId="49" fontId="9" fillId="0" borderId="8" xfId="9" applyNumberFormat="1" applyFont="1" applyBorder="1" applyAlignment="1" applyProtection="1">
      <alignment vertical="center"/>
    </xf>
    <xf numFmtId="0" fontId="16" fillId="0" borderId="0" xfId="9" applyFont="1" applyAlignment="1" applyProtection="1">
      <protection locked="0"/>
    </xf>
    <xf numFmtId="0" fontId="16" fillId="0" borderId="0" xfId="9" applyFont="1" applyProtection="1">
      <protection locked="0"/>
    </xf>
    <xf numFmtId="0" fontId="17" fillId="0" borderId="0" xfId="9" applyFont="1" applyProtection="1">
      <protection locked="0"/>
    </xf>
    <xf numFmtId="0" fontId="11" fillId="0" borderId="0" xfId="9"/>
    <xf numFmtId="0" fontId="18" fillId="0" borderId="0" xfId="9" applyFont="1" applyProtection="1">
      <protection locked="0"/>
    </xf>
    <xf numFmtId="0" fontId="2" fillId="0" borderId="0" xfId="1" applyFont="1" applyAlignment="1" applyProtection="1">
      <alignment horizontal="left" vertical="center" wrapText="1"/>
    </xf>
    <xf numFmtId="0" fontId="12" fillId="0" borderId="0" xfId="9" applyFont="1" applyAlignment="1" applyProtection="1">
      <alignment vertical="center" wrapText="1"/>
    </xf>
    <xf numFmtId="0" fontId="13" fillId="0" borderId="0" xfId="10" applyFont="1" applyBorder="1" applyAlignment="1" applyProtection="1">
      <alignment horizontal="left" vertical="center" wrapText="1"/>
    </xf>
    <xf numFmtId="0" fontId="13" fillId="0" borderId="0" xfId="11" applyFont="1" applyAlignment="1" applyProtection="1">
      <alignment horizontal="left" vertical="center" wrapText="1"/>
    </xf>
    <xf numFmtId="0" fontId="13" fillId="0" borderId="0" xfId="9" applyFont="1" applyAlignment="1" applyProtection="1">
      <alignment vertical="center" wrapText="1"/>
    </xf>
    <xf numFmtId="0" fontId="13" fillId="0" borderId="0" xfId="9" applyFont="1" applyAlignment="1" applyProtection="1">
      <alignment horizontal="left" vertical="center" wrapText="1"/>
    </xf>
    <xf numFmtId="0" fontId="16" fillId="0" borderId="0" xfId="9" applyFont="1" applyAlignment="1" applyProtection="1">
      <protection locked="0"/>
    </xf>
  </cellXfs>
  <cellStyles count="12">
    <cellStyle name="Měna 2" xfId="2"/>
    <cellStyle name="Měna 3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4" xfId="8"/>
    <cellStyle name="Normální 5" xfId="9"/>
    <cellStyle name="Normální 6" xfId="10"/>
    <cellStyle name="Normální 7" xfId="11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3" workbookViewId="0">
      <selection activeCell="H39" sqref="H39"/>
    </sheetView>
  </sheetViews>
  <sheetFormatPr defaultRowHeight="12.75" x14ac:dyDescent="0.2"/>
  <cols>
    <col min="1" max="1" width="7.5703125" customWidth="1"/>
    <col min="3" max="3" width="40.85546875" customWidth="1"/>
    <col min="4" max="4" width="9.5703125" customWidth="1"/>
    <col min="5" max="5" width="9.85546875" customWidth="1"/>
    <col min="11" max="11" width="17.42578125" customWidth="1"/>
  </cols>
  <sheetData>
    <row r="1" spans="1:14" ht="30" customHeight="1" x14ac:dyDescent="0.2">
      <c r="A1" s="140" t="s">
        <v>0</v>
      </c>
      <c r="B1" s="140"/>
      <c r="C1" s="140"/>
      <c r="D1" s="140"/>
      <c r="E1" s="140"/>
      <c r="F1" s="140"/>
    </row>
    <row r="2" spans="1:14" ht="28.5" x14ac:dyDescent="0.2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14" ht="14.25" x14ac:dyDescent="0.2">
      <c r="A3" s="4">
        <v>1</v>
      </c>
      <c r="B3" s="4">
        <v>501</v>
      </c>
      <c r="C3" s="5" t="s">
        <v>7</v>
      </c>
      <c r="D3" s="6">
        <v>5687</v>
      </c>
      <c r="E3" s="6">
        <v>5969</v>
      </c>
      <c r="F3" s="6">
        <v>6264</v>
      </c>
      <c r="H3" s="22"/>
      <c r="I3" s="23"/>
      <c r="J3" s="23"/>
      <c r="K3" s="22"/>
      <c r="L3" s="24"/>
      <c r="M3" s="24"/>
      <c r="N3" s="24"/>
    </row>
    <row r="4" spans="1:14" ht="14.25" x14ac:dyDescent="0.2">
      <c r="A4" s="4">
        <v>1</v>
      </c>
      <c r="B4" s="4">
        <v>502</v>
      </c>
      <c r="C4" s="5" t="s">
        <v>8</v>
      </c>
      <c r="D4" s="6">
        <v>2023</v>
      </c>
      <c r="E4" s="6">
        <v>2120</v>
      </c>
      <c r="F4" s="6">
        <v>2222</v>
      </c>
      <c r="H4" s="22"/>
      <c r="I4" s="23"/>
      <c r="J4" s="23"/>
      <c r="K4" s="22"/>
      <c r="L4" s="24"/>
      <c r="M4" s="24"/>
      <c r="N4" s="24"/>
    </row>
    <row r="5" spans="1:14" ht="14.25" x14ac:dyDescent="0.2">
      <c r="A5" s="4">
        <v>1</v>
      </c>
      <c r="B5" s="4">
        <v>503</v>
      </c>
      <c r="C5" s="5" t="s">
        <v>9</v>
      </c>
      <c r="D5" s="6">
        <v>350</v>
      </c>
      <c r="E5" s="6">
        <v>367</v>
      </c>
      <c r="F5" s="6">
        <v>386</v>
      </c>
      <c r="H5" s="22"/>
      <c r="I5" s="23"/>
      <c r="J5" s="23"/>
      <c r="K5" s="22"/>
      <c r="L5" s="24"/>
      <c r="M5" s="24"/>
      <c r="N5" s="24"/>
    </row>
    <row r="6" spans="1:14" ht="14.25" x14ac:dyDescent="0.2">
      <c r="A6" s="4">
        <v>1</v>
      </c>
      <c r="B6" s="4">
        <v>511</v>
      </c>
      <c r="C6" s="5" t="s">
        <v>10</v>
      </c>
      <c r="D6" s="6">
        <v>911</v>
      </c>
      <c r="E6" s="6">
        <v>956</v>
      </c>
      <c r="F6" s="6">
        <v>1004</v>
      </c>
      <c r="H6" s="22"/>
      <c r="I6" s="23"/>
      <c r="J6" s="23"/>
      <c r="K6" s="22"/>
      <c r="L6" s="24"/>
      <c r="M6" s="24"/>
      <c r="N6" s="24"/>
    </row>
    <row r="7" spans="1:14" ht="14.25" x14ac:dyDescent="0.2">
      <c r="A7" s="4">
        <v>1</v>
      </c>
      <c r="B7" s="4">
        <v>518</v>
      </c>
      <c r="C7" s="5" t="s">
        <v>11</v>
      </c>
      <c r="D7" s="6">
        <v>638</v>
      </c>
      <c r="E7" s="6">
        <v>669</v>
      </c>
      <c r="F7" s="6">
        <v>702</v>
      </c>
      <c r="H7" s="22"/>
      <c r="I7" s="23"/>
      <c r="J7" s="23"/>
      <c r="K7" s="22"/>
      <c r="L7" s="24"/>
      <c r="M7" s="24"/>
      <c r="N7" s="24"/>
    </row>
    <row r="8" spans="1:14" ht="14.25" x14ac:dyDescent="0.2">
      <c r="A8" s="4">
        <v>1</v>
      </c>
      <c r="B8" s="4">
        <v>521</v>
      </c>
      <c r="C8" s="5" t="s">
        <v>12</v>
      </c>
      <c r="D8" s="6">
        <v>576</v>
      </c>
      <c r="E8" s="6">
        <v>605</v>
      </c>
      <c r="F8" s="6">
        <v>636</v>
      </c>
      <c r="H8" s="22"/>
      <c r="I8" s="23"/>
      <c r="J8" s="23"/>
      <c r="K8" s="22"/>
      <c r="L8" s="24"/>
      <c r="M8" s="24"/>
      <c r="N8" s="24"/>
    </row>
    <row r="9" spans="1:14" ht="14.25" x14ac:dyDescent="0.2">
      <c r="A9" s="4">
        <v>1</v>
      </c>
      <c r="B9" s="4">
        <v>524</v>
      </c>
      <c r="C9" s="5" t="s">
        <v>13</v>
      </c>
      <c r="D9" s="6">
        <v>161</v>
      </c>
      <c r="E9" s="6">
        <v>170</v>
      </c>
      <c r="F9" s="6">
        <v>178</v>
      </c>
      <c r="H9" s="22"/>
      <c r="I9" s="23"/>
      <c r="J9" s="23"/>
      <c r="K9" s="22"/>
      <c r="L9" s="24"/>
      <c r="M9" s="24"/>
      <c r="N9" s="24"/>
    </row>
    <row r="10" spans="1:14" ht="14.25" x14ac:dyDescent="0.2">
      <c r="A10" s="4">
        <v>1</v>
      </c>
      <c r="B10" s="4">
        <v>525</v>
      </c>
      <c r="C10" s="5" t="s">
        <v>14</v>
      </c>
      <c r="D10" s="6">
        <v>2</v>
      </c>
      <c r="E10" s="6">
        <v>2</v>
      </c>
      <c r="F10" s="6">
        <v>3</v>
      </c>
      <c r="H10" s="22"/>
      <c r="I10" s="23"/>
      <c r="J10" s="23"/>
      <c r="K10" s="22"/>
      <c r="L10" s="24"/>
      <c r="M10" s="24"/>
      <c r="N10" s="24"/>
    </row>
    <row r="11" spans="1:14" ht="14.25" x14ac:dyDescent="0.2">
      <c r="A11" s="4">
        <v>1</v>
      </c>
      <c r="B11" s="4">
        <v>527</v>
      </c>
      <c r="C11" s="5" t="s">
        <v>15</v>
      </c>
      <c r="D11" s="6">
        <v>10</v>
      </c>
      <c r="E11" s="6">
        <v>10</v>
      </c>
      <c r="F11" s="6">
        <v>10</v>
      </c>
      <c r="H11" s="22"/>
      <c r="I11" s="23"/>
      <c r="J11" s="23"/>
      <c r="K11" s="22"/>
      <c r="L11" s="24"/>
      <c r="M11" s="24"/>
      <c r="N11" s="24"/>
    </row>
    <row r="12" spans="1:14" ht="14.25" x14ac:dyDescent="0.2">
      <c r="A12" s="4">
        <v>1</v>
      </c>
      <c r="B12" s="4">
        <v>549</v>
      </c>
      <c r="C12" s="5" t="s">
        <v>16</v>
      </c>
      <c r="D12" s="6">
        <v>73</v>
      </c>
      <c r="E12" s="6">
        <v>76.650000000000006</v>
      </c>
      <c r="F12" s="6">
        <v>80.482500000000002</v>
      </c>
      <c r="H12" s="22"/>
      <c r="I12" s="23"/>
      <c r="J12" s="23"/>
      <c r="K12" s="22"/>
      <c r="L12" s="24"/>
      <c r="M12" s="24"/>
      <c r="N12" s="24"/>
    </row>
    <row r="13" spans="1:14" ht="14.25" x14ac:dyDescent="0.2">
      <c r="A13" s="4">
        <v>1</v>
      </c>
      <c r="B13" s="4">
        <v>551</v>
      </c>
      <c r="C13" s="5" t="s">
        <v>17</v>
      </c>
      <c r="D13" s="6">
        <v>97</v>
      </c>
      <c r="E13" s="6">
        <v>102</v>
      </c>
      <c r="F13" s="6">
        <v>107</v>
      </c>
      <c r="H13" s="22"/>
      <c r="I13" s="23"/>
      <c r="J13" s="23"/>
      <c r="K13" s="22"/>
      <c r="L13" s="24"/>
      <c r="M13" s="24"/>
      <c r="N13" s="24"/>
    </row>
    <row r="14" spans="1:14" ht="14.25" x14ac:dyDescent="0.2">
      <c r="A14" s="4">
        <v>1</v>
      </c>
      <c r="B14" s="4">
        <v>558</v>
      </c>
      <c r="C14" s="5" t="s">
        <v>18</v>
      </c>
      <c r="D14" s="6">
        <v>407</v>
      </c>
      <c r="E14" s="6">
        <v>426</v>
      </c>
      <c r="F14" s="6">
        <v>445</v>
      </c>
      <c r="G14" s="7"/>
      <c r="H14" s="22"/>
      <c r="I14" s="25"/>
      <c r="J14" s="23"/>
      <c r="K14" s="22"/>
      <c r="L14" s="24"/>
      <c r="M14" s="24"/>
      <c r="N14" s="24"/>
    </row>
    <row r="15" spans="1:14" ht="14.25" x14ac:dyDescent="0.2">
      <c r="A15" s="8" t="s">
        <v>19</v>
      </c>
      <c r="B15" s="8"/>
      <c r="C15" s="9"/>
      <c r="D15" s="10">
        <f>SUM(D3:D14)</f>
        <v>10935</v>
      </c>
      <c r="E15" s="10">
        <f>SUM(E3:E14)</f>
        <v>11472.65</v>
      </c>
      <c r="F15" s="10">
        <f>SUM(F3:F14)</f>
        <v>12037.4825</v>
      </c>
      <c r="G15" s="11"/>
      <c r="H15" s="26"/>
      <c r="I15" s="23"/>
      <c r="J15" s="23"/>
      <c r="K15" s="22"/>
      <c r="L15" s="24"/>
      <c r="M15" s="24"/>
      <c r="N15" s="24"/>
    </row>
    <row r="16" spans="1:14" ht="14.25" x14ac:dyDescent="0.2">
      <c r="A16" s="4">
        <v>1</v>
      </c>
      <c r="B16" s="4">
        <v>602</v>
      </c>
      <c r="C16" s="5" t="s">
        <v>20</v>
      </c>
      <c r="D16" s="6">
        <v>5180</v>
      </c>
      <c r="E16" s="6">
        <v>5430</v>
      </c>
      <c r="F16" s="6">
        <v>5692</v>
      </c>
      <c r="G16" s="11"/>
      <c r="H16" s="26"/>
      <c r="I16" s="23"/>
      <c r="J16" s="23"/>
      <c r="K16" s="22"/>
      <c r="L16" s="24"/>
      <c r="M16" s="24"/>
      <c r="N16" s="24"/>
    </row>
    <row r="17" spans="1:14" ht="14.25" x14ac:dyDescent="0.2">
      <c r="A17" s="4">
        <v>1</v>
      </c>
      <c r="B17" s="4">
        <v>644</v>
      </c>
      <c r="C17" s="5" t="s">
        <v>21</v>
      </c>
      <c r="D17" s="6">
        <v>85</v>
      </c>
      <c r="E17" s="6">
        <v>89</v>
      </c>
      <c r="F17" s="6">
        <v>94</v>
      </c>
      <c r="G17" s="11"/>
      <c r="H17" s="26"/>
      <c r="I17" s="23"/>
      <c r="J17" s="23"/>
      <c r="K17" s="22"/>
      <c r="L17" s="24"/>
      <c r="M17" s="24"/>
      <c r="N17" s="24"/>
    </row>
    <row r="18" spans="1:14" ht="14.25" x14ac:dyDescent="0.2">
      <c r="A18" s="4">
        <v>1</v>
      </c>
      <c r="B18" s="4">
        <v>648</v>
      </c>
      <c r="C18" s="5" t="s">
        <v>22</v>
      </c>
      <c r="D18" s="6">
        <v>500</v>
      </c>
      <c r="E18" s="6">
        <v>525</v>
      </c>
      <c r="F18" s="6">
        <v>551.25</v>
      </c>
      <c r="G18" s="11"/>
      <c r="H18" s="27"/>
      <c r="I18" s="28"/>
      <c r="J18" s="28"/>
      <c r="K18" s="27"/>
      <c r="L18" s="29"/>
      <c r="M18" s="29"/>
      <c r="N18" s="29"/>
    </row>
    <row r="19" spans="1:14" ht="14.25" x14ac:dyDescent="0.2">
      <c r="A19" s="4">
        <v>1</v>
      </c>
      <c r="B19" s="4">
        <v>672</v>
      </c>
      <c r="C19" s="5" t="s">
        <v>23</v>
      </c>
      <c r="D19" s="6">
        <v>5170</v>
      </c>
      <c r="E19" s="6">
        <v>5429</v>
      </c>
      <c r="F19" s="6">
        <v>5700</v>
      </c>
      <c r="G19" s="11"/>
      <c r="H19" s="11"/>
    </row>
    <row r="20" spans="1:14" ht="14.25" x14ac:dyDescent="0.2">
      <c r="A20" s="8" t="s">
        <v>24</v>
      </c>
      <c r="B20" s="8"/>
      <c r="C20" s="9"/>
      <c r="D20" s="10">
        <f>SUM(D16:D19)</f>
        <v>10935</v>
      </c>
      <c r="E20" s="10">
        <f>SUM(E16:E19)</f>
        <v>11473</v>
      </c>
      <c r="F20" s="10">
        <f>SUM(F16:F19)</f>
        <v>12037.25</v>
      </c>
      <c r="G20" s="11"/>
      <c r="H20" s="11"/>
    </row>
    <row r="21" spans="1:14" ht="14.25" x14ac:dyDescent="0.2">
      <c r="A21" s="12" t="s">
        <v>25</v>
      </c>
      <c r="B21" s="13"/>
      <c r="C21" s="12"/>
      <c r="D21" s="14">
        <f>SUM(D20)</f>
        <v>10935</v>
      </c>
      <c r="E21" s="14">
        <f>SUM(E20)</f>
        <v>11473</v>
      </c>
      <c r="F21" s="14">
        <f>SUM(F20)</f>
        <v>12037.25</v>
      </c>
      <c r="G21" s="11"/>
      <c r="H21" s="11"/>
    </row>
    <row r="22" spans="1:14" ht="14.25" x14ac:dyDescent="0.2">
      <c r="A22" s="12" t="s">
        <v>26</v>
      </c>
      <c r="B22" s="13"/>
      <c r="C22" s="12"/>
      <c r="D22" s="14">
        <f>SUM(D15)</f>
        <v>10935</v>
      </c>
      <c r="E22" s="14">
        <f>SUM(E15)</f>
        <v>11472.65</v>
      </c>
      <c r="F22" s="14">
        <f>SUM(F15)</f>
        <v>12037.4825</v>
      </c>
      <c r="G22" s="11"/>
      <c r="H22" s="11"/>
    </row>
    <row r="23" spans="1:14" ht="14.25" x14ac:dyDescent="0.2">
      <c r="A23" s="12" t="s">
        <v>27</v>
      </c>
      <c r="B23" s="13"/>
      <c r="C23" s="12"/>
      <c r="D23" s="14">
        <f>D21-D22</f>
        <v>0</v>
      </c>
      <c r="E23" s="14">
        <f>E21-E22</f>
        <v>0.3500000000003638</v>
      </c>
      <c r="F23" s="14">
        <f>F21-F22</f>
        <v>-0.23250000000007276</v>
      </c>
      <c r="G23" s="11"/>
      <c r="H23" s="11"/>
      <c r="M23" s="7"/>
    </row>
    <row r="24" spans="1:14" ht="14.25" x14ac:dyDescent="0.2">
      <c r="A24" s="4">
        <v>2</v>
      </c>
      <c r="B24" s="4">
        <v>501</v>
      </c>
      <c r="C24" s="5" t="s">
        <v>7</v>
      </c>
      <c r="D24" s="6">
        <v>300</v>
      </c>
      <c r="E24" s="6">
        <v>314</v>
      </c>
      <c r="F24" s="6">
        <v>332</v>
      </c>
      <c r="G24" s="11"/>
      <c r="H24" s="11"/>
    </row>
    <row r="25" spans="1:14" ht="14.25" x14ac:dyDescent="0.2">
      <c r="A25" s="4">
        <v>2</v>
      </c>
      <c r="B25" s="4">
        <v>502</v>
      </c>
      <c r="C25" s="5" t="s">
        <v>8</v>
      </c>
      <c r="D25" s="6">
        <v>174</v>
      </c>
      <c r="E25" s="6">
        <v>183</v>
      </c>
      <c r="F25" s="6">
        <v>192</v>
      </c>
      <c r="G25" s="11"/>
      <c r="H25" s="11"/>
    </row>
    <row r="26" spans="1:14" ht="14.25" x14ac:dyDescent="0.2">
      <c r="A26" s="4">
        <v>2</v>
      </c>
      <c r="B26" s="4">
        <v>503</v>
      </c>
      <c r="C26" s="5" t="s">
        <v>9</v>
      </c>
      <c r="D26" s="6">
        <v>20</v>
      </c>
      <c r="E26" s="6">
        <v>22</v>
      </c>
      <c r="F26" s="6">
        <v>22</v>
      </c>
      <c r="G26" s="11"/>
      <c r="H26" s="11"/>
    </row>
    <row r="27" spans="1:14" ht="14.25" x14ac:dyDescent="0.2">
      <c r="A27" s="4">
        <v>2</v>
      </c>
      <c r="B27" s="4">
        <v>511</v>
      </c>
      <c r="C27" s="5" t="s">
        <v>10</v>
      </c>
      <c r="D27" s="6">
        <v>73</v>
      </c>
      <c r="E27" s="6">
        <v>77</v>
      </c>
      <c r="F27" s="6">
        <v>80</v>
      </c>
      <c r="G27" s="11"/>
      <c r="H27" s="11"/>
    </row>
    <row r="28" spans="1:14" ht="14.25" x14ac:dyDescent="0.2">
      <c r="A28" s="4">
        <v>2</v>
      </c>
      <c r="B28" s="4">
        <v>518</v>
      </c>
      <c r="C28" s="5" t="s">
        <v>11</v>
      </c>
      <c r="D28" s="6">
        <v>29</v>
      </c>
      <c r="E28" s="6">
        <v>31</v>
      </c>
      <c r="F28" s="6">
        <v>32</v>
      </c>
      <c r="G28" s="11"/>
      <c r="H28" s="11"/>
    </row>
    <row r="29" spans="1:14" ht="14.25" x14ac:dyDescent="0.2">
      <c r="A29" s="4">
        <v>2</v>
      </c>
      <c r="B29" s="4">
        <v>521</v>
      </c>
      <c r="C29" s="5" t="s">
        <v>12</v>
      </c>
      <c r="D29" s="6">
        <v>309</v>
      </c>
      <c r="E29" s="6">
        <v>324</v>
      </c>
      <c r="F29" s="6">
        <v>340</v>
      </c>
      <c r="G29" s="11"/>
      <c r="H29" s="11"/>
    </row>
    <row r="30" spans="1:14" ht="14.25" x14ac:dyDescent="0.2">
      <c r="A30" s="4">
        <v>2</v>
      </c>
      <c r="B30" s="4">
        <v>524</v>
      </c>
      <c r="C30" s="5" t="s">
        <v>13</v>
      </c>
      <c r="D30" s="6">
        <v>101</v>
      </c>
      <c r="E30" s="6">
        <v>105</v>
      </c>
      <c r="F30" s="6">
        <v>111</v>
      </c>
      <c r="G30" s="11"/>
      <c r="H30" s="11"/>
    </row>
    <row r="31" spans="1:14" ht="14.25" x14ac:dyDescent="0.2">
      <c r="A31" s="4">
        <v>2</v>
      </c>
      <c r="B31" s="4">
        <v>525</v>
      </c>
      <c r="C31" s="5" t="s">
        <v>14</v>
      </c>
      <c r="D31" s="6">
        <v>0.9</v>
      </c>
      <c r="E31" s="6">
        <v>0.94499999999999995</v>
      </c>
      <c r="F31" s="6">
        <v>0.99225000000000008</v>
      </c>
      <c r="G31" s="11"/>
      <c r="H31" s="11"/>
    </row>
    <row r="32" spans="1:14" ht="14.25" x14ac:dyDescent="0.2">
      <c r="A32" s="4">
        <v>2</v>
      </c>
      <c r="B32" s="4">
        <v>527</v>
      </c>
      <c r="C32" s="5" t="s">
        <v>15</v>
      </c>
      <c r="D32" s="6">
        <v>6</v>
      </c>
      <c r="E32" s="6">
        <v>7</v>
      </c>
      <c r="F32" s="6">
        <v>7</v>
      </c>
      <c r="G32" s="11"/>
      <c r="H32" s="11"/>
    </row>
    <row r="33" spans="1:11" ht="14.25" x14ac:dyDescent="0.2">
      <c r="A33" s="4">
        <v>2</v>
      </c>
      <c r="B33" s="4">
        <v>558</v>
      </c>
      <c r="C33" s="5" t="s">
        <v>18</v>
      </c>
      <c r="D33" s="6">
        <v>5</v>
      </c>
      <c r="E33" s="6">
        <v>5.25</v>
      </c>
      <c r="F33" s="6">
        <v>5.5125000000000002</v>
      </c>
      <c r="G33" s="11"/>
      <c r="H33" s="11"/>
    </row>
    <row r="34" spans="1:11" ht="14.25" x14ac:dyDescent="0.2">
      <c r="A34" s="8" t="s">
        <v>28</v>
      </c>
      <c r="B34" s="8"/>
      <c r="C34" s="9"/>
      <c r="D34" s="10">
        <f>SUM(D24:D33)</f>
        <v>1017.9</v>
      </c>
      <c r="E34" s="10">
        <f>SUM(E24:E33)</f>
        <v>1069.1949999999999</v>
      </c>
      <c r="F34" s="10">
        <f>SUM(F24:F33)</f>
        <v>1122.5047500000001</v>
      </c>
      <c r="G34" s="11"/>
      <c r="H34" s="11"/>
    </row>
    <row r="35" spans="1:11" ht="14.25" x14ac:dyDescent="0.2">
      <c r="A35" s="4">
        <v>2</v>
      </c>
      <c r="B35" s="4">
        <v>602</v>
      </c>
      <c r="C35" s="5" t="s">
        <v>20</v>
      </c>
      <c r="D35" s="6">
        <v>480</v>
      </c>
      <c r="E35" s="6">
        <v>505</v>
      </c>
      <c r="F35" s="6">
        <v>530</v>
      </c>
      <c r="G35" s="11"/>
      <c r="H35" s="11"/>
    </row>
    <row r="36" spans="1:11" ht="14.25" x14ac:dyDescent="0.2">
      <c r="A36" s="4">
        <v>2</v>
      </c>
      <c r="B36" s="4">
        <v>603</v>
      </c>
      <c r="C36" s="5" t="s">
        <v>29</v>
      </c>
      <c r="D36" s="6">
        <v>537.5</v>
      </c>
      <c r="E36" s="6">
        <v>564.375</v>
      </c>
      <c r="F36" s="6">
        <v>592.59375</v>
      </c>
    </row>
    <row r="37" spans="1:11" ht="14.25" x14ac:dyDescent="0.2">
      <c r="A37" s="8" t="s">
        <v>30</v>
      </c>
      <c r="B37" s="8"/>
      <c r="C37" s="9"/>
      <c r="D37" s="10">
        <f>SUM(D35:D36)</f>
        <v>1017.5</v>
      </c>
      <c r="E37" s="10">
        <f>SUM(E35:E36)</f>
        <v>1069.375</v>
      </c>
      <c r="F37" s="10">
        <f>SUM(F35:F36)</f>
        <v>1122.59375</v>
      </c>
    </row>
    <row r="38" spans="1:11" ht="14.25" x14ac:dyDescent="0.2">
      <c r="A38" s="12" t="s">
        <v>31</v>
      </c>
      <c r="B38" s="13"/>
      <c r="C38" s="12"/>
      <c r="D38" s="14">
        <f>SUM(D37)</f>
        <v>1017.5</v>
      </c>
      <c r="E38" s="14">
        <f>SUM(E37)</f>
        <v>1069.375</v>
      </c>
      <c r="F38" s="14">
        <f>SUM(F37)</f>
        <v>1122.59375</v>
      </c>
      <c r="H38" s="15"/>
      <c r="I38" s="15"/>
      <c r="J38" s="15"/>
      <c r="K38" s="11"/>
    </row>
    <row r="39" spans="1:11" ht="14.25" x14ac:dyDescent="0.2">
      <c r="A39" s="12" t="s">
        <v>32</v>
      </c>
      <c r="B39" s="13"/>
      <c r="C39" s="12"/>
      <c r="D39" s="14">
        <f>SUM(D34)</f>
        <v>1017.9</v>
      </c>
      <c r="E39" s="14">
        <f>SUM(E34)</f>
        <v>1069.1949999999999</v>
      </c>
      <c r="F39" s="14">
        <f>SUM(F34)</f>
        <v>1122.5047500000001</v>
      </c>
    </row>
    <row r="40" spans="1:11" ht="14.25" x14ac:dyDescent="0.2">
      <c r="A40" s="12" t="s">
        <v>27</v>
      </c>
      <c r="B40" s="13"/>
      <c r="C40" s="12"/>
      <c r="D40" s="14">
        <f>D38-D39</f>
        <v>-0.39999999999997726</v>
      </c>
      <c r="E40" s="14">
        <f>E38-E39</f>
        <v>0.18000000000006366</v>
      </c>
      <c r="F40" s="14">
        <f>F38-F39</f>
        <v>8.8999999999941792E-2</v>
      </c>
    </row>
    <row r="41" spans="1:11" ht="14.25" x14ac:dyDescent="0.2">
      <c r="A41" s="16"/>
      <c r="B41" s="16"/>
      <c r="C41" s="16"/>
      <c r="D41" s="16"/>
      <c r="E41" s="16"/>
      <c r="F41" s="16"/>
    </row>
    <row r="42" spans="1:11" ht="14.25" x14ac:dyDescent="0.2">
      <c r="A42" s="17" t="s">
        <v>33</v>
      </c>
      <c r="B42" s="18"/>
      <c r="C42" s="18"/>
      <c r="D42" s="19">
        <f>D21+D38</f>
        <v>11952.5</v>
      </c>
      <c r="E42" s="19">
        <f>E21+E38</f>
        <v>12542.375</v>
      </c>
      <c r="F42" s="19">
        <f>F21+F38</f>
        <v>13159.84375</v>
      </c>
    </row>
    <row r="43" spans="1:11" ht="14.25" x14ac:dyDescent="0.2">
      <c r="A43" s="17" t="s">
        <v>34</v>
      </c>
      <c r="B43" s="18"/>
      <c r="C43" s="18"/>
      <c r="D43" s="19">
        <f>D22+D39</f>
        <v>11952.9</v>
      </c>
      <c r="E43" s="19">
        <f>E21+E39</f>
        <v>12542.195</v>
      </c>
      <c r="F43" s="19">
        <f>F22+F38</f>
        <v>13160.07625</v>
      </c>
    </row>
    <row r="44" spans="1:11" ht="14.25" x14ac:dyDescent="0.2">
      <c r="A44" s="20" t="s">
        <v>35</v>
      </c>
      <c r="B44" s="20"/>
      <c r="C44" s="20"/>
      <c r="D44" s="21">
        <f>D42-D43</f>
        <v>-0.3999999999996362</v>
      </c>
      <c r="E44" s="21">
        <f>E42-E43</f>
        <v>0.18000000000029104</v>
      </c>
      <c r="F44" s="21">
        <f>F42-F43</f>
        <v>-0.23250000000007276</v>
      </c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pane ySplit="2" topLeftCell="A12" activePane="bottomLeft" state="frozen"/>
      <selection pane="bottomLeft" activeCell="H32" sqref="H32"/>
    </sheetView>
  </sheetViews>
  <sheetFormatPr defaultRowHeight="14.25" x14ac:dyDescent="0.2"/>
  <cols>
    <col min="1" max="1" width="9.140625" style="67" customWidth="1"/>
    <col min="2" max="2" width="6" style="67" customWidth="1"/>
    <col min="3" max="3" width="48.28515625" style="68" customWidth="1"/>
    <col min="4" max="16384" width="9.140625" style="31"/>
  </cols>
  <sheetData>
    <row r="1" spans="1:7" ht="54" customHeight="1" x14ac:dyDescent="0.2">
      <c r="A1" s="141" t="s">
        <v>36</v>
      </c>
      <c r="B1" s="141"/>
      <c r="C1" s="141"/>
      <c r="D1" s="30"/>
    </row>
    <row r="2" spans="1:7" ht="28.5" x14ac:dyDescent="0.2">
      <c r="A2" s="32" t="s">
        <v>1</v>
      </c>
      <c r="B2" s="33" t="s">
        <v>2</v>
      </c>
      <c r="C2" s="34" t="s">
        <v>3</v>
      </c>
      <c r="D2" s="35" t="s">
        <v>4</v>
      </c>
      <c r="E2" s="35" t="s">
        <v>5</v>
      </c>
      <c r="F2" s="36" t="s">
        <v>37</v>
      </c>
    </row>
    <row r="3" spans="1:7" x14ac:dyDescent="0.2">
      <c r="A3" s="37">
        <v>1</v>
      </c>
      <c r="B3" s="38">
        <v>501</v>
      </c>
      <c r="C3" s="39" t="s">
        <v>7</v>
      </c>
      <c r="D3" s="40">
        <v>420</v>
      </c>
      <c r="E3" s="40">
        <v>450</v>
      </c>
      <c r="F3" s="40">
        <v>450</v>
      </c>
    </row>
    <row r="4" spans="1:7" x14ac:dyDescent="0.2">
      <c r="A4" s="37">
        <v>1</v>
      </c>
      <c r="B4" s="38">
        <v>502</v>
      </c>
      <c r="C4" s="39" t="s">
        <v>8</v>
      </c>
      <c r="D4" s="40">
        <v>730</v>
      </c>
      <c r="E4" s="40">
        <v>730</v>
      </c>
      <c r="F4" s="40">
        <v>730</v>
      </c>
    </row>
    <row r="5" spans="1:7" x14ac:dyDescent="0.2">
      <c r="A5" s="41">
        <v>1</v>
      </c>
      <c r="B5" s="42">
        <v>503</v>
      </c>
      <c r="C5" s="43" t="s">
        <v>38</v>
      </c>
      <c r="D5" s="40">
        <v>230</v>
      </c>
      <c r="E5" s="40">
        <v>230</v>
      </c>
      <c r="F5" s="40">
        <v>230</v>
      </c>
    </row>
    <row r="6" spans="1:7" x14ac:dyDescent="0.2">
      <c r="A6" s="44">
        <v>1</v>
      </c>
      <c r="B6" s="44">
        <v>511</v>
      </c>
      <c r="C6" s="45" t="s">
        <v>10</v>
      </c>
      <c r="D6" s="40">
        <v>325</v>
      </c>
      <c r="E6" s="40">
        <v>325</v>
      </c>
      <c r="F6" s="40">
        <v>325</v>
      </c>
    </row>
    <row r="7" spans="1:7" x14ac:dyDescent="0.2">
      <c r="A7" s="44">
        <v>1</v>
      </c>
      <c r="B7" s="44">
        <v>518</v>
      </c>
      <c r="C7" s="46" t="s">
        <v>11</v>
      </c>
      <c r="D7" s="40">
        <v>549</v>
      </c>
      <c r="E7" s="40">
        <v>550</v>
      </c>
      <c r="F7" s="40">
        <v>550</v>
      </c>
    </row>
    <row r="8" spans="1:7" x14ac:dyDescent="0.2">
      <c r="A8" s="44">
        <v>1</v>
      </c>
      <c r="B8" s="44">
        <v>549</v>
      </c>
      <c r="C8" s="46" t="s">
        <v>16</v>
      </c>
      <c r="D8" s="40">
        <v>70</v>
      </c>
      <c r="E8" s="40">
        <v>70</v>
      </c>
      <c r="F8" s="40">
        <v>70</v>
      </c>
    </row>
    <row r="9" spans="1:7" x14ac:dyDescent="0.2">
      <c r="A9" s="44">
        <v>1</v>
      </c>
      <c r="B9" s="44">
        <v>551</v>
      </c>
      <c r="C9" s="46" t="s">
        <v>17</v>
      </c>
      <c r="D9" s="40">
        <v>60</v>
      </c>
      <c r="E9" s="40">
        <v>60</v>
      </c>
      <c r="F9" s="40">
        <v>60</v>
      </c>
      <c r="G9" s="47"/>
    </row>
    <row r="10" spans="1:7" x14ac:dyDescent="0.2">
      <c r="A10" s="44">
        <v>1</v>
      </c>
      <c r="B10" s="44">
        <v>558</v>
      </c>
      <c r="C10" s="46" t="s">
        <v>18</v>
      </c>
      <c r="D10" s="40">
        <v>363</v>
      </c>
      <c r="E10" s="40">
        <v>363</v>
      </c>
      <c r="F10" s="40">
        <v>363</v>
      </c>
      <c r="G10" s="47"/>
    </row>
    <row r="11" spans="1:7" x14ac:dyDescent="0.2">
      <c r="A11" s="44">
        <v>1</v>
      </c>
      <c r="B11" s="44">
        <v>591</v>
      </c>
      <c r="C11" s="46" t="s">
        <v>39</v>
      </c>
      <c r="D11" s="40">
        <v>3</v>
      </c>
      <c r="E11" s="40">
        <v>3</v>
      </c>
      <c r="F11" s="40">
        <v>3</v>
      </c>
    </row>
    <row r="12" spans="1:7" x14ac:dyDescent="0.2">
      <c r="A12" s="48" t="s">
        <v>40</v>
      </c>
      <c r="B12" s="48"/>
      <c r="C12" s="49"/>
      <c r="D12" s="50">
        <f>SUM(D3:D11)</f>
        <v>2750</v>
      </c>
      <c r="E12" s="50">
        <f>SUM(E3:E11)</f>
        <v>2781</v>
      </c>
      <c r="F12" s="50">
        <f>SUM(F3:F11)</f>
        <v>2781</v>
      </c>
    </row>
    <row r="13" spans="1:7" x14ac:dyDescent="0.2">
      <c r="A13" s="44">
        <v>1</v>
      </c>
      <c r="B13" s="44">
        <v>648</v>
      </c>
      <c r="C13" s="46" t="s">
        <v>22</v>
      </c>
      <c r="D13" s="51">
        <v>100</v>
      </c>
      <c r="E13" s="51">
        <v>100</v>
      </c>
      <c r="F13" s="51">
        <v>100</v>
      </c>
    </row>
    <row r="14" spans="1:7" x14ac:dyDescent="0.2">
      <c r="A14" s="44">
        <v>1</v>
      </c>
      <c r="B14" s="44">
        <v>662</v>
      </c>
      <c r="C14" s="46" t="s">
        <v>41</v>
      </c>
      <c r="D14" s="52">
        <v>9</v>
      </c>
      <c r="E14" s="52">
        <v>9</v>
      </c>
      <c r="F14" s="52">
        <v>9</v>
      </c>
    </row>
    <row r="15" spans="1:7" x14ac:dyDescent="0.2">
      <c r="A15" s="44">
        <v>1</v>
      </c>
      <c r="B15" s="44">
        <v>672</v>
      </c>
      <c r="C15" s="46" t="s">
        <v>23</v>
      </c>
      <c r="D15" s="51">
        <v>2641</v>
      </c>
      <c r="E15" s="51">
        <v>2672</v>
      </c>
      <c r="F15" s="51">
        <v>2672</v>
      </c>
    </row>
    <row r="16" spans="1:7" x14ac:dyDescent="0.2">
      <c r="A16" s="48" t="s">
        <v>42</v>
      </c>
      <c r="B16" s="48"/>
      <c r="C16" s="49"/>
      <c r="D16" s="53">
        <f>SUM(D13:D15)</f>
        <v>2750</v>
      </c>
      <c r="E16" s="53">
        <f>SUM(E13:E15)</f>
        <v>2781</v>
      </c>
      <c r="F16" s="53">
        <f>SUM(F13:F15)</f>
        <v>2781</v>
      </c>
    </row>
    <row r="17" spans="1:8" x14ac:dyDescent="0.2">
      <c r="A17" s="48" t="s">
        <v>25</v>
      </c>
      <c r="B17" s="48"/>
      <c r="C17" s="49"/>
      <c r="D17" s="53">
        <f t="shared" ref="D17:F18" si="0">D16</f>
        <v>2750</v>
      </c>
      <c r="E17" s="53">
        <f t="shared" si="0"/>
        <v>2781</v>
      </c>
      <c r="F17" s="53">
        <f t="shared" si="0"/>
        <v>2781</v>
      </c>
    </row>
    <row r="18" spans="1:8" x14ac:dyDescent="0.2">
      <c r="A18" s="48" t="s">
        <v>26</v>
      </c>
      <c r="B18" s="48"/>
      <c r="C18" s="49"/>
      <c r="D18" s="53">
        <f t="shared" si="0"/>
        <v>2750</v>
      </c>
      <c r="E18" s="53">
        <f t="shared" si="0"/>
        <v>2781</v>
      </c>
      <c r="F18" s="53">
        <f t="shared" si="0"/>
        <v>2781</v>
      </c>
    </row>
    <row r="19" spans="1:8" x14ac:dyDescent="0.2">
      <c r="A19" s="48" t="s">
        <v>43</v>
      </c>
      <c r="B19" s="48"/>
      <c r="C19" s="49"/>
      <c r="D19" s="53">
        <v>0</v>
      </c>
      <c r="E19" s="53">
        <v>0</v>
      </c>
      <c r="F19" s="53">
        <v>0</v>
      </c>
    </row>
    <row r="20" spans="1:8" x14ac:dyDescent="0.2">
      <c r="A20" s="44"/>
      <c r="B20" s="44"/>
      <c r="C20" s="46"/>
      <c r="D20" s="54"/>
      <c r="E20" s="54"/>
      <c r="F20" s="54"/>
    </row>
    <row r="21" spans="1:8" x14ac:dyDescent="0.2">
      <c r="A21" s="44">
        <v>2</v>
      </c>
      <c r="B21" s="44">
        <v>501</v>
      </c>
      <c r="C21" s="46" t="s">
        <v>7</v>
      </c>
      <c r="D21" s="40">
        <v>20</v>
      </c>
      <c r="E21" s="40">
        <v>20</v>
      </c>
      <c r="F21" s="40">
        <v>20</v>
      </c>
      <c r="G21" s="55"/>
    </row>
    <row r="22" spans="1:8" s="60" customFormat="1" x14ac:dyDescent="0.2">
      <c r="A22" s="56">
        <v>2</v>
      </c>
      <c r="B22" s="56">
        <v>502</v>
      </c>
      <c r="C22" s="57" t="s">
        <v>8</v>
      </c>
      <c r="D22" s="58">
        <v>50</v>
      </c>
      <c r="E22" s="58">
        <v>50</v>
      </c>
      <c r="F22" s="58">
        <v>50</v>
      </c>
      <c r="G22" s="59"/>
    </row>
    <row r="23" spans="1:8" s="60" customFormat="1" x14ac:dyDescent="0.2">
      <c r="A23" s="56">
        <v>2</v>
      </c>
      <c r="B23" s="56">
        <v>503</v>
      </c>
      <c r="C23" s="46" t="s">
        <v>9</v>
      </c>
      <c r="D23" s="58">
        <v>30</v>
      </c>
      <c r="E23" s="58">
        <v>30</v>
      </c>
      <c r="F23" s="58">
        <v>30</v>
      </c>
      <c r="G23" s="59"/>
    </row>
    <row r="24" spans="1:8" x14ac:dyDescent="0.2">
      <c r="A24" s="44">
        <v>2</v>
      </c>
      <c r="B24" s="44">
        <v>511</v>
      </c>
      <c r="C24" s="46" t="s">
        <v>10</v>
      </c>
      <c r="D24" s="40">
        <v>145</v>
      </c>
      <c r="E24" s="40">
        <v>145</v>
      </c>
      <c r="F24" s="40">
        <v>145</v>
      </c>
      <c r="G24" s="61"/>
      <c r="H24" s="61"/>
    </row>
    <row r="25" spans="1:8" x14ac:dyDescent="0.2">
      <c r="A25" s="44">
        <v>2</v>
      </c>
      <c r="B25" s="44">
        <v>521</v>
      </c>
      <c r="C25" s="46" t="s">
        <v>12</v>
      </c>
      <c r="D25" s="40">
        <v>0</v>
      </c>
      <c r="E25" s="40">
        <v>0</v>
      </c>
      <c r="F25" s="40">
        <v>0</v>
      </c>
    </row>
    <row r="26" spans="1:8" x14ac:dyDescent="0.2">
      <c r="A26" s="44">
        <v>2</v>
      </c>
      <c r="B26" s="44">
        <v>558</v>
      </c>
      <c r="C26" s="46" t="s">
        <v>18</v>
      </c>
      <c r="D26" s="40">
        <v>30.089999999999996</v>
      </c>
      <c r="E26" s="40">
        <v>30.180269999999993</v>
      </c>
      <c r="F26" s="40">
        <v>30.180269999999993</v>
      </c>
    </row>
    <row r="27" spans="1:8" x14ac:dyDescent="0.2">
      <c r="A27" s="48" t="s">
        <v>44</v>
      </c>
      <c r="B27" s="48"/>
      <c r="C27" s="49"/>
      <c r="D27" s="50">
        <f>SUM(D21:D26)</f>
        <v>275.08999999999997</v>
      </c>
      <c r="E27" s="50">
        <f>SUM(E21:E26)</f>
        <v>275.18027000000001</v>
      </c>
      <c r="F27" s="50">
        <f>SUM(F21:F26)</f>
        <v>275.18027000000001</v>
      </c>
    </row>
    <row r="28" spans="1:8" x14ac:dyDescent="0.2">
      <c r="A28" s="44">
        <v>2</v>
      </c>
      <c r="B28" s="44">
        <v>603</v>
      </c>
      <c r="C28" s="46" t="s">
        <v>29</v>
      </c>
      <c r="D28" s="40">
        <v>275</v>
      </c>
      <c r="E28" s="40">
        <v>275</v>
      </c>
      <c r="F28" s="40">
        <v>275</v>
      </c>
    </row>
    <row r="29" spans="1:8" x14ac:dyDescent="0.2">
      <c r="A29" s="48" t="s">
        <v>45</v>
      </c>
      <c r="B29" s="48"/>
      <c r="C29" s="49"/>
      <c r="D29" s="53">
        <v>275</v>
      </c>
      <c r="E29" s="53">
        <v>275</v>
      </c>
      <c r="F29" s="53">
        <v>275</v>
      </c>
    </row>
    <row r="30" spans="1:8" x14ac:dyDescent="0.2">
      <c r="A30" s="48" t="s">
        <v>31</v>
      </c>
      <c r="B30" s="48"/>
      <c r="C30" s="49"/>
      <c r="D30" s="53">
        <v>275</v>
      </c>
      <c r="E30" s="53">
        <v>275</v>
      </c>
      <c r="F30" s="53">
        <v>275</v>
      </c>
    </row>
    <row r="31" spans="1:8" x14ac:dyDescent="0.2">
      <c r="A31" s="48" t="s">
        <v>32</v>
      </c>
      <c r="B31" s="48"/>
      <c r="C31" s="49"/>
      <c r="D31" s="53">
        <v>275</v>
      </c>
      <c r="E31" s="53">
        <v>275</v>
      </c>
      <c r="F31" s="53">
        <v>275</v>
      </c>
    </row>
    <row r="32" spans="1:8" x14ac:dyDescent="0.2">
      <c r="A32" s="48" t="s">
        <v>46</v>
      </c>
      <c r="B32" s="48"/>
      <c r="C32" s="49"/>
      <c r="D32" s="50">
        <v>0</v>
      </c>
      <c r="E32" s="50">
        <v>0</v>
      </c>
      <c r="F32" s="50">
        <v>0</v>
      </c>
    </row>
    <row r="33" spans="1:7" x14ac:dyDescent="0.2">
      <c r="A33" s="44"/>
      <c r="B33" s="44"/>
      <c r="C33" s="46"/>
      <c r="D33" s="54"/>
      <c r="E33" s="54"/>
      <c r="F33" s="54"/>
    </row>
    <row r="34" spans="1:7" x14ac:dyDescent="0.2">
      <c r="A34" s="44"/>
      <c r="B34" s="44"/>
      <c r="C34" s="46"/>
      <c r="D34" s="54"/>
      <c r="E34" s="54"/>
      <c r="F34" s="54"/>
    </row>
    <row r="35" spans="1:7" x14ac:dyDescent="0.2">
      <c r="A35" s="48" t="s">
        <v>33</v>
      </c>
      <c r="B35" s="48"/>
      <c r="C35" s="49"/>
      <c r="D35" s="53">
        <f>SUM(D16+D27)</f>
        <v>3025.09</v>
      </c>
      <c r="E35" s="53">
        <f>SUM(E16+E27)</f>
        <v>3056.1802699999998</v>
      </c>
      <c r="F35" s="53">
        <f>SUM(F16+F27)</f>
        <v>3056.1802699999998</v>
      </c>
      <c r="G35" s="47"/>
    </row>
    <row r="36" spans="1:7" x14ac:dyDescent="0.2">
      <c r="A36" s="48" t="s">
        <v>34</v>
      </c>
      <c r="B36" s="48"/>
      <c r="C36" s="49"/>
      <c r="D36" s="53">
        <f>SUM(D12+D27)</f>
        <v>3025.09</v>
      </c>
      <c r="E36" s="53">
        <f>SUM(E12+E27)</f>
        <v>3056.1802699999998</v>
      </c>
      <c r="F36" s="53">
        <f>SUM(F12+F27)</f>
        <v>3056.1802699999998</v>
      </c>
      <c r="G36" s="47"/>
    </row>
    <row r="37" spans="1:7" x14ac:dyDescent="0.2">
      <c r="A37" s="62" t="s">
        <v>35</v>
      </c>
      <c r="B37" s="63"/>
      <c r="C37" s="64"/>
      <c r="D37" s="65">
        <v>0</v>
      </c>
      <c r="E37" s="65">
        <v>0</v>
      </c>
      <c r="F37" s="66">
        <v>0</v>
      </c>
    </row>
  </sheetData>
  <mergeCells count="1">
    <mergeCell ref="A1:C1"/>
  </mergeCells>
  <pageMargins left="0.19685039369791668" right="0.19685039369791668" top="0.19685039369791668" bottom="0.39370078739583336" header="0.19685039369791668" footer="0.19685039369791668"/>
  <pageSetup paperSize="9" scale="88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pane ySplit="2" topLeftCell="A3" activePane="bottomLeft" state="frozen"/>
      <selection pane="bottomLeft" activeCell="E29" sqref="E29"/>
    </sheetView>
  </sheetViews>
  <sheetFormatPr defaultRowHeight="14.25" x14ac:dyDescent="0.2"/>
  <cols>
    <col min="1" max="1" width="12.42578125" style="72" customWidth="1"/>
    <col min="2" max="2" width="8" style="72" customWidth="1"/>
    <col min="3" max="3" width="67.28515625" style="72" customWidth="1"/>
    <col min="4" max="4" width="12.42578125" style="72" customWidth="1"/>
    <col min="5" max="16384" width="9.140625" style="69"/>
  </cols>
  <sheetData>
    <row r="1" spans="1:6" ht="54" customHeight="1" x14ac:dyDescent="0.2">
      <c r="A1" s="142" t="s">
        <v>47</v>
      </c>
      <c r="B1" s="142"/>
      <c r="C1" s="142"/>
      <c r="D1" s="142"/>
      <c r="E1" s="142"/>
      <c r="F1" s="142"/>
    </row>
    <row r="2" spans="1:6" ht="36.200000000000003" customHeight="1" x14ac:dyDescent="0.2">
      <c r="A2" s="73" t="s">
        <v>1</v>
      </c>
      <c r="B2" s="73" t="s">
        <v>2</v>
      </c>
      <c r="C2" s="74" t="s">
        <v>3</v>
      </c>
      <c r="D2" s="75" t="s">
        <v>4</v>
      </c>
      <c r="E2" s="75" t="s">
        <v>5</v>
      </c>
      <c r="F2" s="75" t="s">
        <v>37</v>
      </c>
    </row>
    <row r="3" spans="1:6" x14ac:dyDescent="0.2">
      <c r="A3" s="80">
        <v>1</v>
      </c>
      <c r="B3" s="80">
        <v>501</v>
      </c>
      <c r="C3" s="81" t="s">
        <v>7</v>
      </c>
      <c r="D3" s="70">
        <v>592</v>
      </c>
      <c r="E3" s="79">
        <v>592</v>
      </c>
      <c r="F3" s="71">
        <v>592</v>
      </c>
    </row>
    <row r="4" spans="1:6" x14ac:dyDescent="0.2">
      <c r="A4" s="80">
        <v>1</v>
      </c>
      <c r="B4" s="80">
        <v>502</v>
      </c>
      <c r="C4" s="81" t="s">
        <v>8</v>
      </c>
      <c r="D4" s="70">
        <v>702</v>
      </c>
      <c r="E4" s="79">
        <v>702</v>
      </c>
      <c r="F4" s="71">
        <v>702</v>
      </c>
    </row>
    <row r="5" spans="1:6" x14ac:dyDescent="0.2">
      <c r="A5" s="80">
        <v>1</v>
      </c>
      <c r="B5" s="80">
        <v>503</v>
      </c>
      <c r="C5" s="82" t="s">
        <v>9</v>
      </c>
      <c r="D5" s="70">
        <v>145</v>
      </c>
      <c r="E5" s="79">
        <v>145</v>
      </c>
      <c r="F5" s="71">
        <v>145</v>
      </c>
    </row>
    <row r="6" spans="1:6" x14ac:dyDescent="0.2">
      <c r="A6" s="80">
        <v>1</v>
      </c>
      <c r="B6" s="80">
        <v>511</v>
      </c>
      <c r="C6" s="81" t="s">
        <v>10</v>
      </c>
      <c r="D6" s="70">
        <v>252</v>
      </c>
      <c r="E6" s="79">
        <v>252</v>
      </c>
      <c r="F6" s="71">
        <v>202</v>
      </c>
    </row>
    <row r="7" spans="1:6" x14ac:dyDescent="0.2">
      <c r="A7" s="80">
        <v>1</v>
      </c>
      <c r="B7" s="80">
        <v>518</v>
      </c>
      <c r="C7" s="81" t="s">
        <v>11</v>
      </c>
      <c r="D7" s="70">
        <v>251</v>
      </c>
      <c r="E7" s="79">
        <v>251</v>
      </c>
      <c r="F7" s="71">
        <v>260</v>
      </c>
    </row>
    <row r="8" spans="1:6" x14ac:dyDescent="0.2">
      <c r="A8" s="80">
        <v>1</v>
      </c>
      <c r="B8" s="80">
        <v>521</v>
      </c>
      <c r="C8" s="81" t="s">
        <v>12</v>
      </c>
      <c r="D8" s="70">
        <v>118</v>
      </c>
      <c r="E8" s="79">
        <v>111</v>
      </c>
      <c r="F8" s="71">
        <v>120</v>
      </c>
    </row>
    <row r="9" spans="1:6" x14ac:dyDescent="0.2">
      <c r="A9" s="80">
        <v>1</v>
      </c>
      <c r="B9" s="80">
        <v>524</v>
      </c>
      <c r="C9" s="82" t="s">
        <v>13</v>
      </c>
      <c r="D9" s="70">
        <v>14</v>
      </c>
      <c r="E9" s="79">
        <v>11</v>
      </c>
      <c r="F9" s="71">
        <v>14</v>
      </c>
    </row>
    <row r="10" spans="1:6" x14ac:dyDescent="0.2">
      <c r="A10" s="80">
        <v>1</v>
      </c>
      <c r="B10" s="80">
        <v>525</v>
      </c>
      <c r="C10" s="82" t="s">
        <v>14</v>
      </c>
      <c r="D10" s="70">
        <v>1</v>
      </c>
      <c r="E10" s="79">
        <v>1</v>
      </c>
      <c r="F10" s="71">
        <v>1</v>
      </c>
    </row>
    <row r="11" spans="1:6" x14ac:dyDescent="0.2">
      <c r="A11" s="80">
        <v>1</v>
      </c>
      <c r="B11" s="80">
        <v>527</v>
      </c>
      <c r="C11" s="82" t="s">
        <v>15</v>
      </c>
      <c r="D11" s="70">
        <v>1</v>
      </c>
      <c r="E11" s="79">
        <v>1</v>
      </c>
      <c r="F11" s="71">
        <v>1</v>
      </c>
    </row>
    <row r="12" spans="1:6" x14ac:dyDescent="0.2">
      <c r="A12" s="80">
        <v>1</v>
      </c>
      <c r="B12" s="80">
        <v>549</v>
      </c>
      <c r="C12" s="81" t="s">
        <v>16</v>
      </c>
      <c r="D12" s="70">
        <v>53</v>
      </c>
      <c r="E12" s="79">
        <v>54</v>
      </c>
      <c r="F12" s="71">
        <v>55</v>
      </c>
    </row>
    <row r="13" spans="1:6" x14ac:dyDescent="0.2">
      <c r="A13" s="80">
        <v>1</v>
      </c>
      <c r="B13" s="80">
        <v>558</v>
      </c>
      <c r="C13" s="81" t="s">
        <v>18</v>
      </c>
      <c r="D13" s="70">
        <v>210</v>
      </c>
      <c r="E13" s="79">
        <v>176</v>
      </c>
      <c r="F13" s="71">
        <v>210</v>
      </c>
    </row>
    <row r="14" spans="1:6" x14ac:dyDescent="0.2">
      <c r="A14" s="83" t="s">
        <v>40</v>
      </c>
      <c r="B14" s="83"/>
      <c r="C14" s="84"/>
      <c r="D14" s="76">
        <f>SUM(D3:D13)</f>
        <v>2339</v>
      </c>
      <c r="E14" s="78">
        <f>SUM(E3:E13)</f>
        <v>2296</v>
      </c>
      <c r="F14" s="76">
        <f>SUM(F3:F13)</f>
        <v>2302</v>
      </c>
    </row>
    <row r="15" spans="1:6" x14ac:dyDescent="0.2">
      <c r="A15" s="80">
        <v>1</v>
      </c>
      <c r="B15" s="80">
        <v>602</v>
      </c>
      <c r="C15" s="81" t="s">
        <v>20</v>
      </c>
      <c r="D15" s="70">
        <v>750</v>
      </c>
      <c r="E15" s="79">
        <v>757</v>
      </c>
      <c r="F15" s="71">
        <v>758</v>
      </c>
    </row>
    <row r="16" spans="1:6" x14ac:dyDescent="0.2">
      <c r="A16" s="80">
        <v>1</v>
      </c>
      <c r="B16" s="80">
        <v>648</v>
      </c>
      <c r="C16" s="82" t="s">
        <v>22</v>
      </c>
      <c r="D16" s="70">
        <v>241</v>
      </c>
      <c r="E16" s="79">
        <v>177</v>
      </c>
      <c r="F16" s="71">
        <v>177</v>
      </c>
    </row>
    <row r="17" spans="1:6" x14ac:dyDescent="0.2">
      <c r="A17" s="80">
        <v>1</v>
      </c>
      <c r="B17" s="80">
        <v>672</v>
      </c>
      <c r="C17" s="81" t="s">
        <v>23</v>
      </c>
      <c r="D17" s="70">
        <v>1348</v>
      </c>
      <c r="E17" s="79">
        <v>1362</v>
      </c>
      <c r="F17" s="71">
        <v>1367</v>
      </c>
    </row>
    <row r="18" spans="1:6" x14ac:dyDescent="0.2">
      <c r="A18" s="83" t="s">
        <v>42</v>
      </c>
      <c r="B18" s="83"/>
      <c r="C18" s="84"/>
      <c r="D18" s="76">
        <f>SUM(D15:D17)</f>
        <v>2339</v>
      </c>
      <c r="E18" s="78">
        <f>SUM(E15:E17)</f>
        <v>2296</v>
      </c>
      <c r="F18" s="76">
        <f>SUM(F15:F17)</f>
        <v>2302</v>
      </c>
    </row>
    <row r="19" spans="1:6" x14ac:dyDescent="0.2">
      <c r="A19" s="83" t="s">
        <v>48</v>
      </c>
      <c r="B19" s="83"/>
      <c r="C19" s="84"/>
      <c r="D19" s="76">
        <f>SUM(D15:D17)</f>
        <v>2339</v>
      </c>
      <c r="E19" s="78">
        <f>SUM(E15:E17)</f>
        <v>2296</v>
      </c>
      <c r="F19" s="76">
        <f>SUM(F15:F17)</f>
        <v>2302</v>
      </c>
    </row>
    <row r="20" spans="1:6" x14ac:dyDescent="0.2">
      <c r="A20" s="83" t="s">
        <v>49</v>
      </c>
      <c r="B20" s="83"/>
      <c r="C20" s="84"/>
      <c r="D20" s="76">
        <f>SUM(D3:D13)</f>
        <v>2339</v>
      </c>
      <c r="E20" s="78">
        <f>SUM(E3:E13)</f>
        <v>2296</v>
      </c>
      <c r="F20" s="76">
        <f>SUM(F3:F13)</f>
        <v>2302</v>
      </c>
    </row>
    <row r="21" spans="1:6" x14ac:dyDescent="0.2">
      <c r="A21" s="83" t="s">
        <v>50</v>
      </c>
      <c r="B21" s="83"/>
      <c r="C21" s="84"/>
      <c r="D21" s="76">
        <f>SUM(D19-D20)</f>
        <v>0</v>
      </c>
      <c r="E21" s="78">
        <f>SUM(E19-E20)</f>
        <v>0</v>
      </c>
      <c r="F21" s="76">
        <f>SUM(F19-F20)</f>
        <v>0</v>
      </c>
    </row>
    <row r="22" spans="1:6" x14ac:dyDescent="0.2">
      <c r="A22" s="80"/>
      <c r="B22" s="80"/>
      <c r="C22" s="81"/>
      <c r="D22" s="70"/>
      <c r="E22" s="77"/>
      <c r="F22" s="70"/>
    </row>
    <row r="23" spans="1:6" x14ac:dyDescent="0.2">
      <c r="A23" s="83" t="s">
        <v>33</v>
      </c>
      <c r="B23" s="83"/>
      <c r="C23" s="84"/>
      <c r="D23" s="76">
        <f>SUM(D15:D17)</f>
        <v>2339</v>
      </c>
      <c r="E23" s="78">
        <f>SUM(E19)</f>
        <v>2296</v>
      </c>
      <c r="F23" s="76">
        <f>SUM(F19)</f>
        <v>2302</v>
      </c>
    </row>
    <row r="24" spans="1:6" x14ac:dyDescent="0.2">
      <c r="A24" s="83" t="s">
        <v>34</v>
      </c>
      <c r="B24" s="83"/>
      <c r="C24" s="84"/>
      <c r="D24" s="76">
        <f>SUM(D15:D17)</f>
        <v>2339</v>
      </c>
      <c r="E24" s="78">
        <f>SUM(E20)</f>
        <v>2296</v>
      </c>
      <c r="F24" s="76">
        <f>SUM(F20)</f>
        <v>2302</v>
      </c>
    </row>
    <row r="25" spans="1:6" x14ac:dyDescent="0.2">
      <c r="A25" s="83" t="s">
        <v>35</v>
      </c>
      <c r="B25" s="83"/>
      <c r="C25" s="84"/>
      <c r="D25" s="76">
        <f>SUM(D23-D24)</f>
        <v>0</v>
      </c>
      <c r="E25" s="78">
        <f>SUM(E23-E24)</f>
        <v>0</v>
      </c>
      <c r="F25" s="76">
        <f>SUM(F23-F24)</f>
        <v>0</v>
      </c>
    </row>
  </sheetData>
  <mergeCells count="1">
    <mergeCell ref="A1:F1"/>
  </mergeCells>
  <pageMargins left="0.196527777777778" right="0.196527777777778" top="0.196527777777778" bottom="0.37916666666666698" header="0.51180555555555496" footer="0.196527777777778"/>
  <pageSetup paperSize="9" scale="80" firstPageNumber="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F35" sqref="F35"/>
    </sheetView>
  </sheetViews>
  <sheetFormatPr defaultRowHeight="15" x14ac:dyDescent="0.25"/>
  <cols>
    <col min="1" max="1" width="4.42578125" style="106" customWidth="1"/>
    <col min="2" max="2" width="6" style="106" customWidth="1"/>
    <col min="3" max="3" width="40.28515625" style="107" customWidth="1"/>
    <col min="4" max="4" width="9.140625" style="85" customWidth="1"/>
    <col min="5" max="16384" width="9.140625" style="85"/>
  </cols>
  <sheetData>
    <row r="1" spans="1:8" ht="30" customHeight="1" x14ac:dyDescent="0.25">
      <c r="A1" s="143" t="s">
        <v>51</v>
      </c>
      <c r="B1" s="143"/>
      <c r="C1" s="143"/>
      <c r="D1" s="143"/>
      <c r="E1" s="143"/>
    </row>
    <row r="2" spans="1:8" ht="28.5" x14ac:dyDescent="0.25">
      <c r="A2" s="86" t="s">
        <v>1</v>
      </c>
      <c r="B2" s="86" t="s">
        <v>2</v>
      </c>
      <c r="C2" s="87" t="s">
        <v>3</v>
      </c>
      <c r="D2" s="88" t="s">
        <v>4</v>
      </c>
      <c r="E2" s="89" t="s">
        <v>5</v>
      </c>
      <c r="F2" s="89" t="s">
        <v>37</v>
      </c>
    </row>
    <row r="3" spans="1:8" x14ac:dyDescent="0.25">
      <c r="A3" s="90">
        <v>1</v>
      </c>
      <c r="B3" s="90">
        <v>501</v>
      </c>
      <c r="C3" s="91" t="s">
        <v>7</v>
      </c>
      <c r="D3" s="92">
        <v>242</v>
      </c>
      <c r="E3" s="93">
        <v>242</v>
      </c>
      <c r="F3" s="93">
        <v>242</v>
      </c>
      <c r="G3" s="94"/>
    </row>
    <row r="4" spans="1:8" x14ac:dyDescent="0.25">
      <c r="A4" s="90">
        <v>1</v>
      </c>
      <c r="B4" s="90">
        <v>511</v>
      </c>
      <c r="C4" s="91" t="s">
        <v>10</v>
      </c>
      <c r="D4" s="92">
        <v>100</v>
      </c>
      <c r="E4" s="93">
        <v>150</v>
      </c>
      <c r="F4" s="93">
        <v>150</v>
      </c>
      <c r="G4" s="94"/>
    </row>
    <row r="5" spans="1:8" x14ac:dyDescent="0.25">
      <c r="A5" s="90">
        <v>1</v>
      </c>
      <c r="B5" s="90">
        <v>518</v>
      </c>
      <c r="C5" s="91" t="s">
        <v>11</v>
      </c>
      <c r="D5" s="92">
        <v>390</v>
      </c>
      <c r="E5" s="93">
        <v>377</v>
      </c>
      <c r="F5" s="93">
        <v>377</v>
      </c>
      <c r="G5" s="95"/>
    </row>
    <row r="6" spans="1:8" x14ac:dyDescent="0.25">
      <c r="A6" s="90">
        <v>1</v>
      </c>
      <c r="B6" s="90">
        <v>521</v>
      </c>
      <c r="C6" s="91" t="s">
        <v>12</v>
      </c>
      <c r="D6" s="92">
        <v>306</v>
      </c>
      <c r="E6" s="93">
        <v>306</v>
      </c>
      <c r="F6" s="93">
        <v>306</v>
      </c>
      <c r="G6" s="94"/>
    </row>
    <row r="7" spans="1:8" x14ac:dyDescent="0.25">
      <c r="A7" s="90">
        <v>1</v>
      </c>
      <c r="B7" s="90">
        <v>549</v>
      </c>
      <c r="C7" s="91" t="s">
        <v>16</v>
      </c>
      <c r="D7" s="92">
        <v>30</v>
      </c>
      <c r="E7" s="93">
        <v>30</v>
      </c>
      <c r="F7" s="93">
        <v>30</v>
      </c>
      <c r="G7" s="94"/>
    </row>
    <row r="8" spans="1:8" x14ac:dyDescent="0.25">
      <c r="A8" s="90">
        <v>1</v>
      </c>
      <c r="B8" s="90">
        <v>558</v>
      </c>
      <c r="C8" s="91" t="s">
        <v>18</v>
      </c>
      <c r="D8" s="92">
        <v>140</v>
      </c>
      <c r="E8" s="93">
        <v>90</v>
      </c>
      <c r="F8" s="93">
        <v>90</v>
      </c>
      <c r="G8" s="94"/>
    </row>
    <row r="9" spans="1:8" x14ac:dyDescent="0.25">
      <c r="A9" s="90">
        <v>1</v>
      </c>
      <c r="B9" s="90">
        <v>591</v>
      </c>
      <c r="C9" s="91" t="s">
        <v>39</v>
      </c>
      <c r="D9" s="92">
        <v>1.0029999999999999</v>
      </c>
      <c r="E9" s="93">
        <v>1.0029999999999999</v>
      </c>
      <c r="F9" s="93">
        <v>1.0029999999999999</v>
      </c>
      <c r="G9" s="94"/>
    </row>
    <row r="10" spans="1:8" x14ac:dyDescent="0.25">
      <c r="A10" s="96" t="s">
        <v>40</v>
      </c>
      <c r="B10" s="96"/>
      <c r="C10" s="97"/>
      <c r="D10" s="98">
        <f>SUM(D3:D9)</f>
        <v>1209.0029999999999</v>
      </c>
      <c r="E10" s="99">
        <f>SUM(E3:E9)</f>
        <v>1196.0029999999999</v>
      </c>
      <c r="F10" s="99">
        <f>SUM(F3:F9)</f>
        <v>1196.0029999999999</v>
      </c>
      <c r="G10" s="94"/>
    </row>
    <row r="11" spans="1:8" x14ac:dyDescent="0.25">
      <c r="A11" s="90">
        <v>1</v>
      </c>
      <c r="B11" s="90">
        <v>602</v>
      </c>
      <c r="C11" s="91" t="s">
        <v>20</v>
      </c>
      <c r="D11" s="92">
        <v>800</v>
      </c>
      <c r="E11" s="93">
        <v>787</v>
      </c>
      <c r="F11" s="93">
        <v>787</v>
      </c>
      <c r="G11" s="100"/>
      <c r="H11" s="94"/>
    </row>
    <row r="12" spans="1:8" x14ac:dyDescent="0.25">
      <c r="A12" s="90">
        <v>1</v>
      </c>
      <c r="B12" s="90">
        <v>648</v>
      </c>
      <c r="C12" s="91" t="s">
        <v>22</v>
      </c>
      <c r="D12" s="92">
        <v>156</v>
      </c>
      <c r="E12" s="93">
        <v>156</v>
      </c>
      <c r="F12" s="93">
        <v>156</v>
      </c>
      <c r="G12" s="94"/>
      <c r="H12" s="94"/>
    </row>
    <row r="13" spans="1:8" x14ac:dyDescent="0.25">
      <c r="A13" s="90">
        <v>1</v>
      </c>
      <c r="B13" s="90">
        <v>662</v>
      </c>
      <c r="C13" s="91" t="s">
        <v>41</v>
      </c>
      <c r="D13" s="92">
        <v>3.0089999999999995</v>
      </c>
      <c r="E13" s="93">
        <v>3.0210359999999996</v>
      </c>
      <c r="F13" s="93">
        <v>3.0210359999999996</v>
      </c>
      <c r="G13" s="94"/>
      <c r="H13" s="94"/>
    </row>
    <row r="14" spans="1:8" x14ac:dyDescent="0.25">
      <c r="A14" s="90">
        <v>1</v>
      </c>
      <c r="B14" s="90">
        <v>672</v>
      </c>
      <c r="C14" s="91" t="s">
        <v>23</v>
      </c>
      <c r="D14" s="92">
        <v>250</v>
      </c>
      <c r="E14" s="93">
        <v>250</v>
      </c>
      <c r="F14" s="93">
        <v>250</v>
      </c>
      <c r="G14" s="94"/>
      <c r="H14" s="94"/>
    </row>
    <row r="15" spans="1:8" x14ac:dyDescent="0.25">
      <c r="A15" s="96" t="s">
        <v>42</v>
      </c>
      <c r="B15" s="96"/>
      <c r="C15" s="97"/>
      <c r="D15" s="101">
        <f>SUM(D11:D14)</f>
        <v>1209.009</v>
      </c>
      <c r="E15" s="99">
        <f>SUM(E11:E14)</f>
        <v>1196.0210360000001</v>
      </c>
      <c r="F15" s="99">
        <f>SUM(F11:F14)</f>
        <v>1196.0210360000001</v>
      </c>
      <c r="G15" s="100"/>
      <c r="H15" s="100"/>
    </row>
    <row r="16" spans="1:8" x14ac:dyDescent="0.25">
      <c r="A16" s="96" t="s">
        <v>48</v>
      </c>
      <c r="B16" s="96"/>
      <c r="C16" s="97"/>
      <c r="D16" s="101">
        <f>D15</f>
        <v>1209.009</v>
      </c>
      <c r="E16" s="99">
        <f>E15</f>
        <v>1196.0210360000001</v>
      </c>
      <c r="F16" s="99">
        <f>F15</f>
        <v>1196.0210360000001</v>
      </c>
    </row>
    <row r="17" spans="1:6" x14ac:dyDescent="0.25">
      <c r="A17" s="96" t="s">
        <v>49</v>
      </c>
      <c r="B17" s="96"/>
      <c r="C17" s="97"/>
      <c r="D17" s="101">
        <f>D10</f>
        <v>1209.0029999999999</v>
      </c>
      <c r="E17" s="99">
        <f>E10</f>
        <v>1196.0029999999999</v>
      </c>
      <c r="F17" s="99">
        <f>F10</f>
        <v>1196.0029999999999</v>
      </c>
    </row>
    <row r="18" spans="1:6" x14ac:dyDescent="0.25">
      <c r="A18" s="96" t="s">
        <v>50</v>
      </c>
      <c r="B18" s="96"/>
      <c r="C18" s="97"/>
      <c r="D18" s="101">
        <v>0</v>
      </c>
      <c r="E18" s="99">
        <v>0</v>
      </c>
      <c r="F18" s="99">
        <v>0</v>
      </c>
    </row>
    <row r="19" spans="1:6" s="105" customFormat="1" x14ac:dyDescent="0.25">
      <c r="A19" s="102"/>
      <c r="B19" s="102"/>
      <c r="C19" s="103"/>
      <c r="D19" s="104"/>
      <c r="E19" s="104"/>
      <c r="F19" s="104"/>
    </row>
    <row r="20" spans="1:6" x14ac:dyDescent="0.25">
      <c r="A20" s="90"/>
      <c r="B20" s="90"/>
      <c r="C20" s="91"/>
      <c r="D20" s="92"/>
      <c r="E20" s="93"/>
      <c r="F20" s="93"/>
    </row>
    <row r="21" spans="1:6" x14ac:dyDescent="0.25">
      <c r="A21" s="96" t="s">
        <v>33</v>
      </c>
      <c r="B21" s="96"/>
      <c r="C21" s="97"/>
      <c r="D21" s="101">
        <f>D16</f>
        <v>1209.009</v>
      </c>
      <c r="E21" s="99">
        <f>E16</f>
        <v>1196.0210360000001</v>
      </c>
      <c r="F21" s="99">
        <f>F16</f>
        <v>1196.0210360000001</v>
      </c>
    </row>
    <row r="22" spans="1:6" x14ac:dyDescent="0.25">
      <c r="A22" s="96" t="s">
        <v>34</v>
      </c>
      <c r="B22" s="96"/>
      <c r="C22" s="97"/>
      <c r="D22" s="101">
        <f>D10</f>
        <v>1209.0029999999999</v>
      </c>
      <c r="E22" s="99">
        <f>E10</f>
        <v>1196.0029999999999</v>
      </c>
      <c r="F22" s="99">
        <f>F10</f>
        <v>1196.0029999999999</v>
      </c>
    </row>
    <row r="23" spans="1:6" x14ac:dyDescent="0.25">
      <c r="A23" s="96" t="s">
        <v>35</v>
      </c>
      <c r="B23" s="96"/>
      <c r="C23" s="97"/>
      <c r="D23" s="101">
        <v>0</v>
      </c>
      <c r="E23" s="99">
        <v>0</v>
      </c>
      <c r="F23" s="99">
        <v>0</v>
      </c>
    </row>
    <row r="27" spans="1:6" x14ac:dyDescent="0.25">
      <c r="A27" s="106" t="s">
        <v>52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E40" sqref="E40"/>
    </sheetView>
  </sheetViews>
  <sheetFormatPr defaultRowHeight="14.25" x14ac:dyDescent="0.2"/>
  <cols>
    <col min="1" max="1" width="9.140625" style="67" customWidth="1"/>
    <col min="2" max="2" width="6" style="67" customWidth="1"/>
    <col min="3" max="3" width="52" style="68" customWidth="1"/>
    <col min="4" max="4" width="8" style="67" customWidth="1"/>
    <col min="5" max="5" width="14" style="122" customWidth="1"/>
    <col min="6" max="6" width="13.140625" style="122" customWidth="1"/>
    <col min="7" max="7" width="14.42578125" style="122" customWidth="1"/>
    <col min="8" max="16384" width="9.140625" style="31"/>
  </cols>
  <sheetData>
    <row r="1" spans="1:9" ht="36.200000000000003" customHeight="1" x14ac:dyDescent="0.2">
      <c r="A1" s="144" t="s">
        <v>53</v>
      </c>
      <c r="B1" s="141"/>
      <c r="C1" s="141"/>
      <c r="D1" s="141"/>
      <c r="E1" s="141"/>
      <c r="F1" s="141"/>
      <c r="G1" s="141"/>
    </row>
    <row r="2" spans="1:9" x14ac:dyDescent="0.2">
      <c r="A2" s="108" t="s">
        <v>1</v>
      </c>
      <c r="B2" s="108" t="s">
        <v>2</v>
      </c>
      <c r="C2" s="109" t="s">
        <v>3</v>
      </c>
      <c r="D2" s="108" t="s">
        <v>54</v>
      </c>
      <c r="E2" s="110" t="s">
        <v>4</v>
      </c>
      <c r="F2" s="110" t="s">
        <v>5</v>
      </c>
      <c r="G2" s="110" t="s">
        <v>37</v>
      </c>
    </row>
    <row r="3" spans="1:9" x14ac:dyDescent="0.2">
      <c r="A3" s="38">
        <v>1</v>
      </c>
      <c r="B3" s="38">
        <v>501</v>
      </c>
      <c r="C3" s="111" t="s">
        <v>7</v>
      </c>
      <c r="D3" s="38"/>
      <c r="E3" s="112">
        <v>217</v>
      </c>
      <c r="F3" s="113">
        <v>230</v>
      </c>
      <c r="G3" s="113">
        <v>230</v>
      </c>
    </row>
    <row r="4" spans="1:9" x14ac:dyDescent="0.2">
      <c r="A4" s="38">
        <v>1</v>
      </c>
      <c r="B4" s="38">
        <v>502</v>
      </c>
      <c r="C4" s="111" t="s">
        <v>8</v>
      </c>
      <c r="D4" s="38"/>
      <c r="E4" s="112">
        <v>210</v>
      </c>
      <c r="F4" s="113">
        <v>230</v>
      </c>
      <c r="G4" s="113">
        <v>230</v>
      </c>
    </row>
    <row r="5" spans="1:9" x14ac:dyDescent="0.2">
      <c r="A5" s="38">
        <v>1</v>
      </c>
      <c r="B5" s="38">
        <v>503</v>
      </c>
      <c r="C5" s="111" t="s">
        <v>9</v>
      </c>
      <c r="D5" s="38"/>
      <c r="E5" s="112">
        <v>20</v>
      </c>
      <c r="F5" s="113">
        <v>15</v>
      </c>
      <c r="G5" s="113">
        <v>15</v>
      </c>
    </row>
    <row r="6" spans="1:9" x14ac:dyDescent="0.2">
      <c r="A6" s="38">
        <v>1</v>
      </c>
      <c r="B6" s="38">
        <v>511</v>
      </c>
      <c r="C6" s="111" t="s">
        <v>10</v>
      </c>
      <c r="D6" s="38"/>
      <c r="E6" s="112">
        <v>150</v>
      </c>
      <c r="F6" s="113">
        <v>180</v>
      </c>
      <c r="G6" s="113">
        <v>180</v>
      </c>
    </row>
    <row r="7" spans="1:9" x14ac:dyDescent="0.2">
      <c r="A7" s="38">
        <v>1</v>
      </c>
      <c r="B7" s="38">
        <v>512</v>
      </c>
      <c r="C7" s="111" t="s">
        <v>55</v>
      </c>
      <c r="D7" s="38"/>
      <c r="E7" s="112">
        <v>25</v>
      </c>
      <c r="F7" s="113">
        <v>25</v>
      </c>
      <c r="G7" s="113">
        <v>25</v>
      </c>
    </row>
    <row r="8" spans="1:9" x14ac:dyDescent="0.2">
      <c r="A8" s="38">
        <v>1</v>
      </c>
      <c r="B8" s="38">
        <v>513</v>
      </c>
      <c r="C8" s="111" t="s">
        <v>56</v>
      </c>
      <c r="D8" s="38"/>
      <c r="E8" s="112">
        <v>10</v>
      </c>
      <c r="F8" s="113">
        <v>7</v>
      </c>
      <c r="G8" s="113">
        <v>7</v>
      </c>
    </row>
    <row r="9" spans="1:9" x14ac:dyDescent="0.2">
      <c r="A9" s="38">
        <v>1</v>
      </c>
      <c r="B9" s="38">
        <v>518</v>
      </c>
      <c r="C9" s="111" t="s">
        <v>11</v>
      </c>
      <c r="D9" s="38"/>
      <c r="E9" s="112">
        <v>336</v>
      </c>
      <c r="F9" s="113">
        <v>270</v>
      </c>
      <c r="G9" s="113">
        <v>270</v>
      </c>
    </row>
    <row r="10" spans="1:9" x14ac:dyDescent="0.2">
      <c r="A10" s="38">
        <v>1</v>
      </c>
      <c r="B10" s="38">
        <v>521</v>
      </c>
      <c r="C10" s="111" t="s">
        <v>12</v>
      </c>
      <c r="D10" s="38"/>
      <c r="E10" s="112">
        <v>150</v>
      </c>
      <c r="F10" s="113">
        <v>150</v>
      </c>
      <c r="G10" s="113">
        <v>150</v>
      </c>
    </row>
    <row r="11" spans="1:9" x14ac:dyDescent="0.2">
      <c r="A11" s="38">
        <v>1</v>
      </c>
      <c r="B11" s="38">
        <v>521</v>
      </c>
      <c r="C11" s="111" t="s">
        <v>12</v>
      </c>
      <c r="D11" s="38">
        <v>33353</v>
      </c>
      <c r="E11" s="112">
        <v>8077.22</v>
      </c>
      <c r="F11" s="113">
        <v>8116.7290000000003</v>
      </c>
      <c r="G11" s="113">
        <v>8116.7290000000003</v>
      </c>
    </row>
    <row r="12" spans="1:9" x14ac:dyDescent="0.2">
      <c r="A12" s="38">
        <v>1</v>
      </c>
      <c r="B12" s="38">
        <v>524</v>
      </c>
      <c r="C12" s="111" t="s">
        <v>13</v>
      </c>
      <c r="D12" s="38">
        <v>33353</v>
      </c>
      <c r="E12" s="112">
        <v>2746.26</v>
      </c>
      <c r="F12" s="113">
        <v>2759.6089999999999</v>
      </c>
      <c r="G12" s="113">
        <v>2759.6089999999999</v>
      </c>
    </row>
    <row r="13" spans="1:9" x14ac:dyDescent="0.2">
      <c r="A13" s="38">
        <v>1</v>
      </c>
      <c r="B13" s="38">
        <v>527</v>
      </c>
      <c r="C13" s="111" t="s">
        <v>15</v>
      </c>
      <c r="D13" s="38">
        <v>33353</v>
      </c>
      <c r="E13" s="112">
        <v>161.34</v>
      </c>
      <c r="F13" s="113">
        <v>162.13399999999999</v>
      </c>
      <c r="G13" s="113">
        <v>162.13399999999999</v>
      </c>
    </row>
    <row r="14" spans="1:9" x14ac:dyDescent="0.2">
      <c r="A14" s="38">
        <v>1</v>
      </c>
      <c r="B14" s="38">
        <v>549</v>
      </c>
      <c r="C14" s="111" t="s">
        <v>16</v>
      </c>
      <c r="D14" s="38"/>
      <c r="E14" s="112">
        <v>77</v>
      </c>
      <c r="F14" s="113">
        <v>90</v>
      </c>
      <c r="G14" s="113">
        <v>90</v>
      </c>
    </row>
    <row r="15" spans="1:9" x14ac:dyDescent="0.2">
      <c r="A15" s="38">
        <v>1</v>
      </c>
      <c r="B15" s="38">
        <v>558</v>
      </c>
      <c r="C15" s="111" t="s">
        <v>18</v>
      </c>
      <c r="D15" s="38"/>
      <c r="E15" s="112">
        <v>270</v>
      </c>
      <c r="F15" s="113">
        <v>268</v>
      </c>
      <c r="G15" s="113">
        <v>268</v>
      </c>
    </row>
    <row r="16" spans="1:9" x14ac:dyDescent="0.2">
      <c r="A16" s="114" t="s">
        <v>40</v>
      </c>
      <c r="B16" s="114"/>
      <c r="C16" s="115"/>
      <c r="D16" s="114"/>
      <c r="E16" s="116">
        <v>12449.82</v>
      </c>
      <c r="F16" s="117">
        <f>F3+F4+F5+F6+F7+F8+F9+F10+F11+F12+F13+F14+F15</f>
        <v>12503.472</v>
      </c>
      <c r="G16" s="117">
        <f>G3+G4+G5+G6+G7+G8+G9+G10+G11+G12+G13+G14+G15</f>
        <v>12503.472</v>
      </c>
      <c r="I16" s="118"/>
    </row>
    <row r="17" spans="1:7" x14ac:dyDescent="0.2">
      <c r="A17" s="38">
        <v>1</v>
      </c>
      <c r="B17" s="38">
        <v>602</v>
      </c>
      <c r="C17" s="111" t="s">
        <v>20</v>
      </c>
      <c r="D17" s="38"/>
      <c r="E17" s="112">
        <v>1165</v>
      </c>
      <c r="F17" s="113">
        <v>1165</v>
      </c>
      <c r="G17" s="113">
        <v>1165</v>
      </c>
    </row>
    <row r="18" spans="1:7" x14ac:dyDescent="0.2">
      <c r="A18" s="38">
        <v>1</v>
      </c>
      <c r="B18" s="38">
        <v>672</v>
      </c>
      <c r="C18" s="111" t="s">
        <v>23</v>
      </c>
      <c r="D18" s="38"/>
      <c r="E18" s="112">
        <v>300</v>
      </c>
      <c r="F18" s="113">
        <v>300</v>
      </c>
      <c r="G18" s="113">
        <v>300</v>
      </c>
    </row>
    <row r="19" spans="1:7" x14ac:dyDescent="0.2">
      <c r="A19" s="38">
        <v>1</v>
      </c>
      <c r="B19" s="38">
        <v>672</v>
      </c>
      <c r="C19" s="111" t="s">
        <v>23</v>
      </c>
      <c r="D19" s="38">
        <v>33353</v>
      </c>
      <c r="E19" s="112">
        <v>10984.82</v>
      </c>
      <c r="F19" s="113">
        <v>11038.47</v>
      </c>
      <c r="G19" s="113">
        <v>11038.47</v>
      </c>
    </row>
    <row r="20" spans="1:7" x14ac:dyDescent="0.2">
      <c r="A20" s="114" t="s">
        <v>42</v>
      </c>
      <c r="B20" s="114"/>
      <c r="C20" s="115"/>
      <c r="D20" s="114"/>
      <c r="E20" s="116">
        <v>12449.82</v>
      </c>
      <c r="F20" s="117">
        <f>SUM(F17:F19)</f>
        <v>12503.47</v>
      </c>
      <c r="G20" s="117">
        <f>SUM(G17:G19)</f>
        <v>12503.47</v>
      </c>
    </row>
    <row r="21" spans="1:7" x14ac:dyDescent="0.2">
      <c r="A21" s="119" t="s">
        <v>48</v>
      </c>
      <c r="B21" s="114"/>
      <c r="C21" s="115"/>
      <c r="D21" s="114"/>
      <c r="E21" s="116">
        <v>12449.82</v>
      </c>
      <c r="F21" s="117">
        <f>F17+F18+F19</f>
        <v>12503.47</v>
      </c>
      <c r="G21" s="117">
        <f>G17+G18+G19</f>
        <v>12503.47</v>
      </c>
    </row>
    <row r="22" spans="1:7" x14ac:dyDescent="0.2">
      <c r="A22" s="119" t="s">
        <v>49</v>
      </c>
      <c r="B22" s="114"/>
      <c r="C22" s="115"/>
      <c r="D22" s="114"/>
      <c r="E22" s="116">
        <v>12449.82</v>
      </c>
      <c r="F22" s="117">
        <v>12503.47</v>
      </c>
      <c r="G22" s="117">
        <v>12503.47</v>
      </c>
    </row>
    <row r="23" spans="1:7" x14ac:dyDescent="0.2">
      <c r="A23" s="119" t="s">
        <v>50</v>
      </c>
      <c r="B23" s="114"/>
      <c r="C23" s="115"/>
      <c r="D23" s="114"/>
      <c r="E23" s="116">
        <v>0</v>
      </c>
      <c r="F23" s="117">
        <v>0</v>
      </c>
      <c r="G23" s="117">
        <v>0</v>
      </c>
    </row>
    <row r="24" spans="1:7" x14ac:dyDescent="0.2">
      <c r="A24" s="38"/>
      <c r="B24" s="38"/>
      <c r="C24" s="111"/>
      <c r="D24" s="38"/>
      <c r="E24" s="112"/>
      <c r="F24" s="113"/>
      <c r="G24" s="113"/>
    </row>
    <row r="25" spans="1:7" x14ac:dyDescent="0.2">
      <c r="A25" s="38"/>
      <c r="B25" s="38"/>
      <c r="C25" s="111"/>
      <c r="D25" s="38"/>
      <c r="E25" s="112"/>
      <c r="F25" s="113"/>
      <c r="G25" s="113"/>
    </row>
    <row r="26" spans="1:7" x14ac:dyDescent="0.2">
      <c r="A26" s="114" t="s">
        <v>33</v>
      </c>
      <c r="B26" s="114"/>
      <c r="C26" s="115"/>
      <c r="D26" s="114"/>
      <c r="E26" s="116">
        <v>12449.82</v>
      </c>
      <c r="F26" s="117">
        <v>12449.824000000001</v>
      </c>
      <c r="G26" s="117">
        <v>12449.824000000001</v>
      </c>
    </row>
    <row r="27" spans="1:7" x14ac:dyDescent="0.2">
      <c r="A27" s="114" t="s">
        <v>34</v>
      </c>
      <c r="B27" s="114"/>
      <c r="C27" s="115"/>
      <c r="D27" s="114"/>
      <c r="E27" s="116">
        <v>12449.82</v>
      </c>
      <c r="F27" s="117">
        <v>12449.824000000001</v>
      </c>
      <c r="G27" s="117">
        <v>12449.824000000001</v>
      </c>
    </row>
    <row r="28" spans="1:7" x14ac:dyDescent="0.2">
      <c r="A28" s="114" t="s">
        <v>35</v>
      </c>
      <c r="B28" s="114"/>
      <c r="C28" s="115"/>
      <c r="D28" s="114"/>
      <c r="E28" s="116">
        <v>0</v>
      </c>
      <c r="F28" s="117">
        <v>0</v>
      </c>
      <c r="G28" s="117">
        <v>0</v>
      </c>
    </row>
    <row r="30" spans="1:7" x14ac:dyDescent="0.2">
      <c r="A30" s="120" t="s">
        <v>57</v>
      </c>
      <c r="B30" s="120"/>
      <c r="C30" s="121"/>
    </row>
    <row r="31" spans="1:7" x14ac:dyDescent="0.2">
      <c r="A31" s="120"/>
      <c r="B31" s="123" t="s">
        <v>54</v>
      </c>
      <c r="C31" s="124" t="s">
        <v>58</v>
      </c>
    </row>
    <row r="32" spans="1:7" x14ac:dyDescent="0.2">
      <c r="A32" s="125"/>
      <c r="B32" s="123">
        <v>33353</v>
      </c>
      <c r="C32" s="123" t="s">
        <v>59</v>
      </c>
    </row>
  </sheetData>
  <mergeCells count="1">
    <mergeCell ref="A1:G1"/>
  </mergeCells>
  <pageMargins left="0.7" right="0.7" top="0.78740157499999996" bottom="0.78740157499999996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ySplit="2" topLeftCell="A9" activePane="bottomLeft" state="frozen"/>
      <selection pane="bottomLeft" activeCell="D35" sqref="D35"/>
    </sheetView>
  </sheetViews>
  <sheetFormatPr defaultRowHeight="14.25" x14ac:dyDescent="0.2"/>
  <cols>
    <col min="1" max="1" width="9.140625" style="67" customWidth="1"/>
    <col min="2" max="2" width="6" style="67" customWidth="1"/>
    <col min="3" max="3" width="48.28515625" style="68" customWidth="1"/>
    <col min="4" max="4" width="14.85546875" style="133" customWidth="1"/>
    <col min="5" max="16384" width="9.140625" style="31"/>
  </cols>
  <sheetData>
    <row r="1" spans="1:6" ht="54" customHeight="1" x14ac:dyDescent="0.2">
      <c r="A1" s="145" t="s">
        <v>60</v>
      </c>
      <c r="B1" s="145"/>
      <c r="C1" s="145"/>
      <c r="D1" s="145"/>
      <c r="E1" s="145"/>
      <c r="F1" s="145"/>
    </row>
    <row r="2" spans="1:6" ht="36.200000000000003" customHeight="1" x14ac:dyDescent="0.2">
      <c r="A2" s="126" t="s">
        <v>1</v>
      </c>
      <c r="B2" s="126" t="s">
        <v>2</v>
      </c>
      <c r="C2" s="127" t="s">
        <v>3</v>
      </c>
      <c r="D2" s="128" t="s">
        <v>4</v>
      </c>
      <c r="E2" s="128" t="s">
        <v>5</v>
      </c>
      <c r="F2" s="128" t="s">
        <v>37</v>
      </c>
    </row>
    <row r="3" spans="1:6" x14ac:dyDescent="0.2">
      <c r="A3" s="38">
        <v>1</v>
      </c>
      <c r="B3" s="38">
        <v>501</v>
      </c>
      <c r="C3" s="111" t="s">
        <v>7</v>
      </c>
      <c r="D3" s="129">
        <v>1747</v>
      </c>
      <c r="E3" s="31">
        <v>1795.92</v>
      </c>
      <c r="F3" s="31">
        <v>1801.16</v>
      </c>
    </row>
    <row r="4" spans="1:6" x14ac:dyDescent="0.2">
      <c r="A4" s="38">
        <v>1</v>
      </c>
      <c r="B4" s="38">
        <v>502</v>
      </c>
      <c r="C4" s="111" t="s">
        <v>8</v>
      </c>
      <c r="D4" s="129">
        <v>1745</v>
      </c>
      <c r="E4" s="31">
        <v>1793.86</v>
      </c>
      <c r="F4" s="31">
        <v>1799.1</v>
      </c>
    </row>
    <row r="5" spans="1:6" x14ac:dyDescent="0.2">
      <c r="A5" s="38">
        <v>1</v>
      </c>
      <c r="B5" s="38">
        <v>503</v>
      </c>
      <c r="C5" s="111" t="s">
        <v>61</v>
      </c>
      <c r="D5" s="129">
        <v>1135</v>
      </c>
      <c r="E5" s="31">
        <v>1166.78</v>
      </c>
      <c r="F5" s="31">
        <v>1170.19</v>
      </c>
    </row>
    <row r="6" spans="1:6" x14ac:dyDescent="0.2">
      <c r="A6" s="38">
        <v>1</v>
      </c>
      <c r="B6" s="38">
        <v>511</v>
      </c>
      <c r="C6" s="111" t="s">
        <v>10</v>
      </c>
      <c r="D6" s="129">
        <v>3376</v>
      </c>
      <c r="E6" s="31">
        <v>3470.53</v>
      </c>
      <c r="F6" s="31">
        <v>3480.66</v>
      </c>
    </row>
    <row r="7" spans="1:6" x14ac:dyDescent="0.2">
      <c r="A7" s="38">
        <v>1</v>
      </c>
      <c r="B7" s="38">
        <v>512</v>
      </c>
      <c r="C7" s="111" t="s">
        <v>55</v>
      </c>
      <c r="D7" s="129">
        <v>15</v>
      </c>
      <c r="E7" s="31">
        <v>15.42</v>
      </c>
      <c r="F7" s="31">
        <v>15.47</v>
      </c>
    </row>
    <row r="8" spans="1:6" x14ac:dyDescent="0.2">
      <c r="A8" s="38">
        <v>1</v>
      </c>
      <c r="B8" s="38">
        <v>518</v>
      </c>
      <c r="C8" s="111" t="s">
        <v>11</v>
      </c>
      <c r="D8" s="129">
        <v>2007</v>
      </c>
      <c r="E8" s="31">
        <v>2063.1999999999998</v>
      </c>
      <c r="F8" s="31">
        <v>2069.2199999999998</v>
      </c>
    </row>
    <row r="9" spans="1:6" x14ac:dyDescent="0.2">
      <c r="A9" s="38">
        <v>1</v>
      </c>
      <c r="B9" s="38">
        <v>521</v>
      </c>
      <c r="C9" s="111" t="s">
        <v>12</v>
      </c>
      <c r="D9" s="129">
        <v>8867</v>
      </c>
      <c r="E9" s="31">
        <v>9115.2800000000007</v>
      </c>
      <c r="F9" s="31">
        <v>9141.8799999999992</v>
      </c>
    </row>
    <row r="10" spans="1:6" x14ac:dyDescent="0.2">
      <c r="A10" s="38">
        <v>1</v>
      </c>
      <c r="B10" s="38">
        <v>524</v>
      </c>
      <c r="C10" s="111" t="s">
        <v>13</v>
      </c>
      <c r="D10" s="129">
        <v>3012</v>
      </c>
      <c r="E10" s="31">
        <v>3096.34</v>
      </c>
      <c r="F10" s="31">
        <v>3105.37</v>
      </c>
    </row>
    <row r="11" spans="1:6" x14ac:dyDescent="0.2">
      <c r="A11" s="38">
        <v>1</v>
      </c>
      <c r="B11" s="38">
        <v>527</v>
      </c>
      <c r="C11" s="111" t="s">
        <v>15</v>
      </c>
      <c r="D11" s="129">
        <v>168</v>
      </c>
      <c r="E11" s="31">
        <v>172.7</v>
      </c>
      <c r="F11" s="31">
        <v>173.21</v>
      </c>
    </row>
    <row r="12" spans="1:6" x14ac:dyDescent="0.2">
      <c r="A12" s="38">
        <v>1</v>
      </c>
      <c r="B12" s="38">
        <v>528</v>
      </c>
      <c r="C12" s="111" t="s">
        <v>62</v>
      </c>
      <c r="D12" s="129">
        <v>215</v>
      </c>
      <c r="E12" s="31">
        <v>221.02</v>
      </c>
      <c r="F12" s="31">
        <v>221.67</v>
      </c>
    </row>
    <row r="13" spans="1:6" x14ac:dyDescent="0.2">
      <c r="A13" s="38">
        <v>1</v>
      </c>
      <c r="B13" s="38">
        <v>549</v>
      </c>
      <c r="C13" s="111" t="s">
        <v>16</v>
      </c>
      <c r="D13" s="129">
        <v>403</v>
      </c>
      <c r="E13" s="47">
        <v>414.28</v>
      </c>
      <c r="F13" s="47">
        <v>415.49</v>
      </c>
    </row>
    <row r="14" spans="1:6" x14ac:dyDescent="0.2">
      <c r="A14" s="38">
        <v>1</v>
      </c>
      <c r="B14" s="38">
        <v>551</v>
      </c>
      <c r="C14" s="111" t="s">
        <v>17</v>
      </c>
      <c r="D14" s="129">
        <v>1257</v>
      </c>
      <c r="E14" s="47">
        <v>1292.2</v>
      </c>
      <c r="F14" s="47">
        <v>1295.97</v>
      </c>
    </row>
    <row r="15" spans="1:6" x14ac:dyDescent="0.2">
      <c r="A15" s="38">
        <v>1</v>
      </c>
      <c r="B15" s="38">
        <v>558</v>
      </c>
      <c r="C15" s="111" t="s">
        <v>18</v>
      </c>
      <c r="D15" s="129">
        <v>115</v>
      </c>
      <c r="E15" s="47">
        <v>118.22</v>
      </c>
      <c r="F15" s="47">
        <v>118.57</v>
      </c>
    </row>
    <row r="16" spans="1:6" x14ac:dyDescent="0.2">
      <c r="A16" s="130" t="s">
        <v>40</v>
      </c>
      <c r="B16" s="130"/>
      <c r="C16" s="131"/>
      <c r="D16" s="132">
        <v>24062</v>
      </c>
      <c r="E16" s="132">
        <v>24735.05</v>
      </c>
      <c r="F16" s="132">
        <v>24807.93</v>
      </c>
    </row>
    <row r="17" spans="1:8" x14ac:dyDescent="0.2">
      <c r="A17" s="38">
        <v>1</v>
      </c>
      <c r="B17" s="38">
        <v>602</v>
      </c>
      <c r="C17" s="111" t="s">
        <v>20</v>
      </c>
      <c r="D17" s="129">
        <v>1165</v>
      </c>
      <c r="E17" s="47">
        <v>1198</v>
      </c>
      <c r="F17" s="47">
        <v>1201</v>
      </c>
    </row>
    <row r="18" spans="1:8" x14ac:dyDescent="0.2">
      <c r="A18" s="38">
        <v>1</v>
      </c>
      <c r="B18" s="38">
        <v>648</v>
      </c>
      <c r="C18" s="111" t="s">
        <v>63</v>
      </c>
      <c r="D18" s="129">
        <v>260</v>
      </c>
      <c r="E18" s="47">
        <v>0</v>
      </c>
      <c r="F18" s="47">
        <v>0</v>
      </c>
    </row>
    <row r="19" spans="1:8" x14ac:dyDescent="0.2">
      <c r="A19" s="38">
        <v>1</v>
      </c>
      <c r="B19" s="38">
        <v>672</v>
      </c>
      <c r="C19" s="111" t="s">
        <v>23</v>
      </c>
      <c r="D19" s="129">
        <v>22637</v>
      </c>
      <c r="E19" s="47">
        <v>23537</v>
      </c>
      <c r="F19" s="47">
        <v>23607</v>
      </c>
      <c r="H19" s="47"/>
    </row>
    <row r="20" spans="1:8" x14ac:dyDescent="0.2">
      <c r="A20" s="130" t="s">
        <v>42</v>
      </c>
      <c r="B20" s="130"/>
      <c r="C20" s="131"/>
      <c r="D20" s="132">
        <v>24062</v>
      </c>
      <c r="E20" s="132">
        <v>24735</v>
      </c>
      <c r="F20" s="132">
        <v>24808</v>
      </c>
    </row>
    <row r="21" spans="1:8" x14ac:dyDescent="0.2">
      <c r="A21" s="130" t="s">
        <v>48</v>
      </c>
      <c r="B21" s="130"/>
      <c r="C21" s="131"/>
      <c r="D21" s="132">
        <v>24062</v>
      </c>
      <c r="E21" s="132">
        <v>24735</v>
      </c>
      <c r="F21" s="132">
        <v>24808</v>
      </c>
    </row>
    <row r="22" spans="1:8" x14ac:dyDescent="0.2">
      <c r="A22" s="130" t="s">
        <v>49</v>
      </c>
      <c r="B22" s="130"/>
      <c r="C22" s="131"/>
      <c r="D22" s="132">
        <v>24062</v>
      </c>
      <c r="E22" s="132">
        <v>24735</v>
      </c>
      <c r="F22" s="132">
        <v>24808</v>
      </c>
    </row>
    <row r="23" spans="1:8" x14ac:dyDescent="0.2">
      <c r="A23" s="130" t="s">
        <v>50</v>
      </c>
      <c r="B23" s="130"/>
      <c r="C23" s="131"/>
      <c r="D23" s="132">
        <v>0</v>
      </c>
      <c r="E23" s="132">
        <v>0</v>
      </c>
      <c r="F23" s="132">
        <v>0</v>
      </c>
    </row>
    <row r="24" spans="1:8" x14ac:dyDescent="0.2">
      <c r="A24" s="38"/>
      <c r="B24" s="38"/>
      <c r="C24" s="111"/>
      <c r="D24" s="129"/>
      <c r="E24" s="47"/>
      <c r="F24" s="47"/>
    </row>
    <row r="25" spans="1:8" x14ac:dyDescent="0.2">
      <c r="A25" s="38">
        <v>2</v>
      </c>
      <c r="B25" s="38">
        <v>518</v>
      </c>
      <c r="C25" s="111" t="s">
        <v>11</v>
      </c>
      <c r="D25" s="129">
        <v>1</v>
      </c>
      <c r="E25" s="47">
        <v>1.028</v>
      </c>
      <c r="F25" s="47">
        <v>1.0310839999999999</v>
      </c>
    </row>
    <row r="26" spans="1:8" x14ac:dyDescent="0.2">
      <c r="A26" s="130" t="s">
        <v>44</v>
      </c>
      <c r="B26" s="130"/>
      <c r="C26" s="131"/>
      <c r="D26" s="132">
        <v>1</v>
      </c>
      <c r="E26" s="132">
        <v>1.028</v>
      </c>
      <c r="F26" s="132">
        <v>1.0310839999999999</v>
      </c>
    </row>
    <row r="27" spans="1:8" x14ac:dyDescent="0.2">
      <c r="A27" s="38">
        <v>2</v>
      </c>
      <c r="B27" s="38">
        <v>602</v>
      </c>
      <c r="C27" s="111" t="s">
        <v>20</v>
      </c>
      <c r="D27" s="129">
        <v>102</v>
      </c>
      <c r="E27" s="47">
        <v>104</v>
      </c>
      <c r="F27" s="47">
        <v>105</v>
      </c>
    </row>
    <row r="28" spans="1:8" x14ac:dyDescent="0.2">
      <c r="A28" s="130" t="s">
        <v>45</v>
      </c>
      <c r="B28" s="130"/>
      <c r="C28" s="131"/>
      <c r="D28" s="132">
        <v>102</v>
      </c>
      <c r="E28" s="132">
        <v>104</v>
      </c>
      <c r="F28" s="132">
        <v>105</v>
      </c>
    </row>
    <row r="29" spans="1:8" x14ac:dyDescent="0.2">
      <c r="A29" s="130" t="s">
        <v>64</v>
      </c>
      <c r="B29" s="130"/>
      <c r="C29" s="131"/>
      <c r="D29" s="132">
        <v>102</v>
      </c>
      <c r="E29" s="132">
        <v>104</v>
      </c>
      <c r="F29" s="132">
        <v>105</v>
      </c>
    </row>
    <row r="30" spans="1:8" x14ac:dyDescent="0.2">
      <c r="A30" s="130" t="s">
        <v>65</v>
      </c>
      <c r="B30" s="130"/>
      <c r="C30" s="131"/>
      <c r="D30" s="132">
        <v>1</v>
      </c>
      <c r="E30" s="132">
        <v>1.028</v>
      </c>
      <c r="F30" s="132">
        <v>1.0310839999999999</v>
      </c>
    </row>
    <row r="31" spans="1:8" x14ac:dyDescent="0.2">
      <c r="A31" s="130" t="s">
        <v>66</v>
      </c>
      <c r="B31" s="130"/>
      <c r="C31" s="131"/>
      <c r="D31" s="132">
        <v>101</v>
      </c>
      <c r="E31" s="132">
        <v>103</v>
      </c>
      <c r="F31" s="132">
        <v>104</v>
      </c>
    </row>
    <row r="32" spans="1:8" x14ac:dyDescent="0.2">
      <c r="A32" s="38"/>
      <c r="B32" s="38"/>
      <c r="C32" s="111"/>
      <c r="D32" s="129"/>
      <c r="E32" s="47"/>
      <c r="F32" s="47"/>
    </row>
    <row r="33" spans="1:6" x14ac:dyDescent="0.2">
      <c r="A33" s="130" t="s">
        <v>33</v>
      </c>
      <c r="B33" s="130"/>
      <c r="C33" s="131"/>
      <c r="D33" s="132">
        <v>24164</v>
      </c>
      <c r="E33" s="132">
        <v>24839</v>
      </c>
      <c r="F33" s="132">
        <v>24913</v>
      </c>
    </row>
    <row r="34" spans="1:6" x14ac:dyDescent="0.2">
      <c r="A34" s="130" t="s">
        <v>34</v>
      </c>
      <c r="B34" s="130"/>
      <c r="C34" s="131"/>
      <c r="D34" s="132">
        <v>24063</v>
      </c>
      <c r="E34" s="132">
        <v>24736</v>
      </c>
      <c r="F34" s="132">
        <v>24809</v>
      </c>
    </row>
    <row r="35" spans="1:6" x14ac:dyDescent="0.2">
      <c r="A35" s="130" t="s">
        <v>35</v>
      </c>
      <c r="B35" s="130"/>
      <c r="C35" s="131"/>
      <c r="D35" s="132">
        <v>101</v>
      </c>
      <c r="E35" s="132">
        <v>103</v>
      </c>
      <c r="F35" s="132">
        <v>104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Normal="100" workbookViewId="0">
      <pane ySplit="2" topLeftCell="A60" activePane="bottomLeft" state="frozen"/>
      <selection pane="bottomLeft" activeCell="G40" sqref="G40"/>
    </sheetView>
  </sheetViews>
  <sheetFormatPr defaultRowHeight="14.25" x14ac:dyDescent="0.2"/>
  <cols>
    <col min="1" max="1" width="7.140625" style="67" customWidth="1"/>
    <col min="2" max="2" width="6" style="67" customWidth="1"/>
    <col min="3" max="3" width="52" style="68" customWidth="1"/>
    <col min="4" max="4" width="13.42578125" style="122" customWidth="1"/>
    <col min="5" max="6" width="13.42578125" style="31" customWidth="1"/>
    <col min="7" max="16384" width="9.140625" style="31"/>
  </cols>
  <sheetData>
    <row r="1" spans="1:6" ht="54" customHeight="1" x14ac:dyDescent="0.2">
      <c r="A1" s="145" t="s">
        <v>67</v>
      </c>
      <c r="B1" s="145"/>
      <c r="C1" s="145"/>
      <c r="D1" s="145"/>
      <c r="E1" s="145"/>
      <c r="F1" s="145"/>
    </row>
    <row r="2" spans="1:6" ht="36.200000000000003" customHeight="1" x14ac:dyDescent="0.2">
      <c r="A2" s="126" t="s">
        <v>1</v>
      </c>
      <c r="B2" s="126" t="s">
        <v>2</v>
      </c>
      <c r="C2" s="127" t="s">
        <v>3</v>
      </c>
      <c r="D2" s="128" t="s">
        <v>4</v>
      </c>
      <c r="E2" s="128" t="s">
        <v>5</v>
      </c>
      <c r="F2" s="128" t="s">
        <v>37</v>
      </c>
    </row>
    <row r="3" spans="1:6" x14ac:dyDescent="0.2">
      <c r="A3" s="38">
        <v>1</v>
      </c>
      <c r="B3" s="38">
        <v>501</v>
      </c>
      <c r="C3" s="111" t="s">
        <v>7</v>
      </c>
      <c r="D3" s="129">
        <v>1042.9000000000001</v>
      </c>
      <c r="E3" s="129">
        <f>SUM(D3*1.05)</f>
        <v>1095.0450000000001</v>
      </c>
      <c r="F3" s="129">
        <f>SUM(E3*1.05)</f>
        <v>1149.7972500000001</v>
      </c>
    </row>
    <row r="4" spans="1:6" x14ac:dyDescent="0.2">
      <c r="A4" s="38">
        <v>1</v>
      </c>
      <c r="B4" s="38">
        <v>502</v>
      </c>
      <c r="C4" s="111" t="s">
        <v>8</v>
      </c>
      <c r="D4" s="129">
        <v>1707</v>
      </c>
      <c r="E4" s="129">
        <f t="shared" ref="E4:F22" si="0">SUM(D4*1.05)</f>
        <v>1792.3500000000001</v>
      </c>
      <c r="F4" s="129">
        <f t="shared" si="0"/>
        <v>1881.9675000000002</v>
      </c>
    </row>
    <row r="5" spans="1:6" x14ac:dyDescent="0.2">
      <c r="A5" s="38">
        <v>1</v>
      </c>
      <c r="B5" s="38">
        <v>503</v>
      </c>
      <c r="C5" s="111" t="s">
        <v>9</v>
      </c>
      <c r="D5" s="129">
        <v>396</v>
      </c>
      <c r="E5" s="129">
        <f t="shared" si="0"/>
        <v>415.8</v>
      </c>
      <c r="F5" s="129">
        <f t="shared" si="0"/>
        <v>436.59000000000003</v>
      </c>
    </row>
    <row r="6" spans="1:6" x14ac:dyDescent="0.2">
      <c r="A6" s="38">
        <v>1</v>
      </c>
      <c r="B6" s="38">
        <v>504</v>
      </c>
      <c r="C6" s="111" t="s">
        <v>68</v>
      </c>
      <c r="D6" s="129">
        <v>250</v>
      </c>
      <c r="E6" s="129">
        <f t="shared" si="0"/>
        <v>262.5</v>
      </c>
      <c r="F6" s="129">
        <f t="shared" si="0"/>
        <v>275.625</v>
      </c>
    </row>
    <row r="7" spans="1:6" x14ac:dyDescent="0.2">
      <c r="A7" s="38">
        <v>1</v>
      </c>
      <c r="B7" s="38">
        <v>511</v>
      </c>
      <c r="C7" s="111" t="s">
        <v>10</v>
      </c>
      <c r="D7" s="129">
        <v>259</v>
      </c>
      <c r="E7" s="129">
        <f t="shared" si="0"/>
        <v>271.95</v>
      </c>
      <c r="F7" s="129">
        <f t="shared" si="0"/>
        <v>285.54750000000001</v>
      </c>
    </row>
    <row r="8" spans="1:6" x14ac:dyDescent="0.2">
      <c r="A8" s="38">
        <v>1</v>
      </c>
      <c r="B8" s="38">
        <v>512</v>
      </c>
      <c r="C8" s="111" t="s">
        <v>55</v>
      </c>
      <c r="D8" s="129">
        <v>54</v>
      </c>
      <c r="E8" s="129">
        <f t="shared" si="0"/>
        <v>56.7</v>
      </c>
      <c r="F8" s="129">
        <f t="shared" si="0"/>
        <v>59.535000000000004</v>
      </c>
    </row>
    <row r="9" spans="1:6" x14ac:dyDescent="0.2">
      <c r="A9" s="38">
        <v>1</v>
      </c>
      <c r="B9" s="38">
        <v>513</v>
      </c>
      <c r="C9" s="111" t="s">
        <v>56</v>
      </c>
      <c r="D9" s="129">
        <v>99</v>
      </c>
      <c r="E9" s="129">
        <f t="shared" si="0"/>
        <v>103.95</v>
      </c>
      <c r="F9" s="129">
        <f t="shared" si="0"/>
        <v>109.14750000000001</v>
      </c>
    </row>
    <row r="10" spans="1:6" x14ac:dyDescent="0.2">
      <c r="A10" s="38">
        <v>1</v>
      </c>
      <c r="B10" s="38">
        <v>518</v>
      </c>
      <c r="C10" s="111" t="s">
        <v>11</v>
      </c>
      <c r="D10" s="129">
        <v>3079.2</v>
      </c>
      <c r="E10" s="129">
        <f t="shared" si="0"/>
        <v>3233.16</v>
      </c>
      <c r="F10" s="129">
        <f t="shared" si="0"/>
        <v>3394.8180000000002</v>
      </c>
    </row>
    <row r="11" spans="1:6" x14ac:dyDescent="0.2">
      <c r="A11" s="38">
        <v>1</v>
      </c>
      <c r="B11" s="38">
        <v>521</v>
      </c>
      <c r="C11" s="111" t="s">
        <v>12</v>
      </c>
      <c r="D11" s="129">
        <v>9069.2000000000007</v>
      </c>
      <c r="E11" s="129">
        <f t="shared" si="0"/>
        <v>9522.6600000000017</v>
      </c>
      <c r="F11" s="129">
        <f t="shared" si="0"/>
        <v>9998.7930000000015</v>
      </c>
    </row>
    <row r="12" spans="1:6" x14ac:dyDescent="0.2">
      <c r="A12" s="38">
        <v>1</v>
      </c>
      <c r="B12" s="38">
        <v>524</v>
      </c>
      <c r="C12" s="111" t="s">
        <v>13</v>
      </c>
      <c r="D12" s="129">
        <v>2805.7</v>
      </c>
      <c r="E12" s="129">
        <f t="shared" si="0"/>
        <v>2945.9850000000001</v>
      </c>
      <c r="F12" s="129">
        <f t="shared" si="0"/>
        <v>3093.2842500000002</v>
      </c>
    </row>
    <row r="13" spans="1:6" x14ac:dyDescent="0.2">
      <c r="A13" s="38">
        <v>1</v>
      </c>
      <c r="B13" s="38">
        <v>525</v>
      </c>
      <c r="C13" s="111" t="s">
        <v>14</v>
      </c>
      <c r="D13" s="129">
        <v>21.6</v>
      </c>
      <c r="E13" s="129">
        <f t="shared" si="0"/>
        <v>22.680000000000003</v>
      </c>
      <c r="F13" s="129">
        <f t="shared" si="0"/>
        <v>23.814000000000004</v>
      </c>
    </row>
    <row r="14" spans="1:6" x14ac:dyDescent="0.2">
      <c r="A14" s="38">
        <v>1</v>
      </c>
      <c r="B14" s="38">
        <v>527</v>
      </c>
      <c r="C14" s="111" t="s">
        <v>15</v>
      </c>
      <c r="D14" s="129">
        <v>424.9</v>
      </c>
      <c r="E14" s="129">
        <f t="shared" si="0"/>
        <v>446.14499999999998</v>
      </c>
      <c r="F14" s="129">
        <f t="shared" si="0"/>
        <v>468.45224999999999</v>
      </c>
    </row>
    <row r="15" spans="1:6" x14ac:dyDescent="0.2">
      <c r="A15" s="38">
        <v>1</v>
      </c>
      <c r="B15" s="38">
        <v>528</v>
      </c>
      <c r="C15" s="111" t="s">
        <v>62</v>
      </c>
      <c r="D15" s="129">
        <v>0</v>
      </c>
      <c r="E15" s="129">
        <f t="shared" si="0"/>
        <v>0</v>
      </c>
      <c r="F15" s="129">
        <f t="shared" si="0"/>
        <v>0</v>
      </c>
    </row>
    <row r="16" spans="1:6" x14ac:dyDescent="0.2">
      <c r="A16" s="38">
        <v>1</v>
      </c>
      <c r="B16" s="38">
        <v>538</v>
      </c>
      <c r="C16" s="111" t="s">
        <v>69</v>
      </c>
      <c r="D16" s="129">
        <v>0</v>
      </c>
      <c r="E16" s="129">
        <f t="shared" si="0"/>
        <v>0</v>
      </c>
      <c r="F16" s="129">
        <f t="shared" si="0"/>
        <v>0</v>
      </c>
    </row>
    <row r="17" spans="1:6" x14ac:dyDescent="0.2">
      <c r="A17" s="38">
        <v>1</v>
      </c>
      <c r="B17" s="38">
        <v>542</v>
      </c>
      <c r="C17" s="111" t="s">
        <v>70</v>
      </c>
      <c r="D17" s="129">
        <v>0</v>
      </c>
      <c r="E17" s="129">
        <f t="shared" si="0"/>
        <v>0</v>
      </c>
      <c r="F17" s="129">
        <f t="shared" si="0"/>
        <v>0</v>
      </c>
    </row>
    <row r="18" spans="1:6" x14ac:dyDescent="0.2">
      <c r="A18" s="38">
        <v>1</v>
      </c>
      <c r="B18" s="38">
        <v>549</v>
      </c>
      <c r="C18" s="111" t="s">
        <v>16</v>
      </c>
      <c r="D18" s="129">
        <v>308.7</v>
      </c>
      <c r="E18" s="129">
        <f t="shared" si="0"/>
        <v>324.13499999999999</v>
      </c>
      <c r="F18" s="129">
        <f t="shared" si="0"/>
        <v>340.34174999999999</v>
      </c>
    </row>
    <row r="19" spans="1:6" x14ac:dyDescent="0.2">
      <c r="A19" s="38">
        <v>1</v>
      </c>
      <c r="B19" s="38">
        <v>551</v>
      </c>
      <c r="C19" s="111" t="s">
        <v>17</v>
      </c>
      <c r="D19" s="129">
        <v>392.7</v>
      </c>
      <c r="E19" s="129">
        <f t="shared" si="0"/>
        <v>412.33499999999998</v>
      </c>
      <c r="F19" s="129">
        <f t="shared" si="0"/>
        <v>432.95175</v>
      </c>
    </row>
    <row r="20" spans="1:6" x14ac:dyDescent="0.2">
      <c r="A20" s="38">
        <v>1</v>
      </c>
      <c r="B20" s="38">
        <v>558</v>
      </c>
      <c r="C20" s="111" t="s">
        <v>18</v>
      </c>
      <c r="D20" s="129">
        <v>260</v>
      </c>
      <c r="E20" s="129">
        <f t="shared" si="0"/>
        <v>273</v>
      </c>
      <c r="F20" s="129">
        <f t="shared" si="0"/>
        <v>286.65000000000003</v>
      </c>
    </row>
    <row r="21" spans="1:6" x14ac:dyDescent="0.2">
      <c r="A21" s="38">
        <v>1</v>
      </c>
      <c r="B21" s="38">
        <v>562</v>
      </c>
      <c r="C21" s="111" t="s">
        <v>41</v>
      </c>
      <c r="D21" s="129">
        <v>30</v>
      </c>
      <c r="E21" s="129">
        <f t="shared" si="0"/>
        <v>31.5</v>
      </c>
      <c r="F21" s="129">
        <f t="shared" si="0"/>
        <v>33.075000000000003</v>
      </c>
    </row>
    <row r="22" spans="1:6" x14ac:dyDescent="0.2">
      <c r="A22" s="38">
        <v>1</v>
      </c>
      <c r="B22" s="38">
        <v>563</v>
      </c>
      <c r="C22" s="111" t="s">
        <v>71</v>
      </c>
      <c r="D22" s="129">
        <v>5</v>
      </c>
      <c r="E22" s="129">
        <f t="shared" si="0"/>
        <v>5.25</v>
      </c>
      <c r="F22" s="129">
        <f t="shared" si="0"/>
        <v>5.5125000000000002</v>
      </c>
    </row>
    <row r="23" spans="1:6" x14ac:dyDescent="0.2">
      <c r="A23" s="130" t="s">
        <v>40</v>
      </c>
      <c r="B23" s="130"/>
      <c r="C23" s="131"/>
      <c r="D23" s="132">
        <f>SUM(D3:D22)</f>
        <v>20204.900000000001</v>
      </c>
      <c r="E23" s="132">
        <f>SUM(E3:E22)</f>
        <v>21215.145</v>
      </c>
      <c r="F23" s="132">
        <f>SUM(F3:F22)</f>
        <v>22275.902250000003</v>
      </c>
    </row>
    <row r="24" spans="1:6" x14ac:dyDescent="0.2">
      <c r="A24" s="38">
        <v>1</v>
      </c>
      <c r="B24" s="38">
        <v>602</v>
      </c>
      <c r="C24" s="111" t="s">
        <v>20</v>
      </c>
      <c r="D24" s="129">
        <v>5055.7</v>
      </c>
      <c r="E24" s="129">
        <f>SUM(D24*1.05)</f>
        <v>5308.4849999999997</v>
      </c>
      <c r="F24" s="129">
        <f>SUM(E24*1.05)</f>
        <v>5573.9092499999997</v>
      </c>
    </row>
    <row r="25" spans="1:6" x14ac:dyDescent="0.2">
      <c r="A25" s="38">
        <v>1</v>
      </c>
      <c r="B25" s="38">
        <v>604</v>
      </c>
      <c r="C25" s="111" t="s">
        <v>72</v>
      </c>
      <c r="D25" s="129">
        <v>650</v>
      </c>
      <c r="E25" s="129">
        <f t="shared" ref="E25:F31" si="1">SUM(D25*1.05)</f>
        <v>682.5</v>
      </c>
      <c r="F25" s="129">
        <f t="shared" si="1"/>
        <v>716.625</v>
      </c>
    </row>
    <row r="26" spans="1:6" x14ac:dyDescent="0.2">
      <c r="A26" s="38">
        <v>1</v>
      </c>
      <c r="B26" s="38">
        <v>609</v>
      </c>
      <c r="C26" s="111" t="s">
        <v>73</v>
      </c>
      <c r="D26" s="129">
        <v>350</v>
      </c>
      <c r="E26" s="129">
        <f t="shared" si="1"/>
        <v>367.5</v>
      </c>
      <c r="F26" s="129">
        <f t="shared" si="1"/>
        <v>385.875</v>
      </c>
    </row>
    <row r="27" spans="1:6" x14ac:dyDescent="0.2">
      <c r="A27" s="38">
        <v>1</v>
      </c>
      <c r="B27" s="38">
        <v>648</v>
      </c>
      <c r="C27" s="111" t="s">
        <v>22</v>
      </c>
      <c r="D27" s="129">
        <v>0</v>
      </c>
      <c r="E27" s="129">
        <f t="shared" si="1"/>
        <v>0</v>
      </c>
      <c r="F27" s="129">
        <f t="shared" si="1"/>
        <v>0</v>
      </c>
    </row>
    <row r="28" spans="1:6" x14ac:dyDescent="0.2">
      <c r="A28" s="38">
        <v>1</v>
      </c>
      <c r="B28" s="38">
        <v>649</v>
      </c>
      <c r="C28" s="111" t="s">
        <v>74</v>
      </c>
      <c r="D28" s="129">
        <v>516.9</v>
      </c>
      <c r="E28" s="129">
        <f t="shared" si="1"/>
        <v>542.745</v>
      </c>
      <c r="F28" s="129">
        <f t="shared" si="1"/>
        <v>569.88225</v>
      </c>
    </row>
    <row r="29" spans="1:6" x14ac:dyDescent="0.2">
      <c r="A29" s="38">
        <v>1</v>
      </c>
      <c r="B29" s="38">
        <v>662</v>
      </c>
      <c r="C29" s="111" t="s">
        <v>41</v>
      </c>
      <c r="D29" s="129">
        <v>0</v>
      </c>
      <c r="E29" s="129">
        <f t="shared" si="1"/>
        <v>0</v>
      </c>
      <c r="F29" s="129">
        <f t="shared" si="1"/>
        <v>0</v>
      </c>
    </row>
    <row r="30" spans="1:6" x14ac:dyDescent="0.2">
      <c r="A30" s="38">
        <v>1</v>
      </c>
      <c r="B30" s="38">
        <v>663</v>
      </c>
      <c r="C30" s="111" t="s">
        <v>75</v>
      </c>
      <c r="D30" s="129">
        <v>6</v>
      </c>
      <c r="E30" s="129">
        <f t="shared" si="1"/>
        <v>6.3000000000000007</v>
      </c>
      <c r="F30" s="129">
        <f t="shared" si="1"/>
        <v>6.6150000000000011</v>
      </c>
    </row>
    <row r="31" spans="1:6" x14ac:dyDescent="0.2">
      <c r="A31" s="38">
        <v>1</v>
      </c>
      <c r="B31" s="38">
        <v>672</v>
      </c>
      <c r="C31" s="111" t="s">
        <v>23</v>
      </c>
      <c r="D31" s="129">
        <v>13056.3</v>
      </c>
      <c r="E31" s="129">
        <f t="shared" si="1"/>
        <v>13709.115</v>
      </c>
      <c r="F31" s="129">
        <f t="shared" si="1"/>
        <v>14394.570750000001</v>
      </c>
    </row>
    <row r="32" spans="1:6" x14ac:dyDescent="0.2">
      <c r="A32" s="130" t="s">
        <v>42</v>
      </c>
      <c r="B32" s="130"/>
      <c r="C32" s="131"/>
      <c r="D32" s="132">
        <f>SUM(D24:D31)</f>
        <v>19634.899999999998</v>
      </c>
      <c r="E32" s="132">
        <f>SUM(E24:E31)</f>
        <v>20616.645</v>
      </c>
      <c r="F32" s="132">
        <f>SUM(F24:F31)</f>
        <v>21647.47725</v>
      </c>
    </row>
    <row r="33" spans="1:6" x14ac:dyDescent="0.2">
      <c r="A33" s="130" t="s">
        <v>76</v>
      </c>
      <c r="B33" s="130"/>
      <c r="C33" s="131"/>
      <c r="D33" s="132">
        <f>SUM(D32)</f>
        <v>19634.899999999998</v>
      </c>
      <c r="E33" s="132">
        <f>SUM(E32)</f>
        <v>20616.645</v>
      </c>
      <c r="F33" s="132">
        <f>SUM(F32)</f>
        <v>21647.47725</v>
      </c>
    </row>
    <row r="34" spans="1:6" x14ac:dyDescent="0.2">
      <c r="A34" s="130" t="s">
        <v>77</v>
      </c>
      <c r="B34" s="130"/>
      <c r="C34" s="131"/>
      <c r="D34" s="132">
        <f>SUM(D23)</f>
        <v>20204.900000000001</v>
      </c>
      <c r="E34" s="132">
        <f>SUM(E23)</f>
        <v>21215.145</v>
      </c>
      <c r="F34" s="132">
        <f>SUM(F23)</f>
        <v>22275.902250000003</v>
      </c>
    </row>
    <row r="35" spans="1:6" x14ac:dyDescent="0.2">
      <c r="A35" s="130" t="s">
        <v>78</v>
      </c>
      <c r="B35" s="130"/>
      <c r="C35" s="131"/>
      <c r="D35" s="132">
        <f>SUM(D33-D34)</f>
        <v>-570.00000000000364</v>
      </c>
      <c r="E35" s="132">
        <f>SUM(E33-E34)</f>
        <v>-598.5</v>
      </c>
      <c r="F35" s="132">
        <f>SUM(F33-F34)</f>
        <v>-628.42500000000291</v>
      </c>
    </row>
    <row r="36" spans="1:6" x14ac:dyDescent="0.2">
      <c r="A36" s="38"/>
      <c r="B36" s="38"/>
      <c r="C36" s="111"/>
      <c r="D36" s="129"/>
      <c r="E36" s="129">
        <v>0</v>
      </c>
      <c r="F36" s="129">
        <v>0</v>
      </c>
    </row>
    <row r="37" spans="1:6" x14ac:dyDescent="0.2">
      <c r="A37" s="38">
        <v>2</v>
      </c>
      <c r="B37" s="38">
        <v>501</v>
      </c>
      <c r="C37" s="111" t="s">
        <v>7</v>
      </c>
      <c r="D37" s="129">
        <v>142</v>
      </c>
      <c r="E37" s="129">
        <f>SUM(D37*1.05)</f>
        <v>149.1</v>
      </c>
      <c r="F37" s="129">
        <f>SUM(E37*1.05)</f>
        <v>156.55500000000001</v>
      </c>
    </row>
    <row r="38" spans="1:6" x14ac:dyDescent="0.2">
      <c r="A38" s="38">
        <v>2</v>
      </c>
      <c r="B38" s="38">
        <v>502</v>
      </c>
      <c r="C38" s="111" t="s">
        <v>8</v>
      </c>
      <c r="D38" s="129">
        <v>230.5</v>
      </c>
      <c r="E38" s="129">
        <f t="shared" ref="E38:F48" si="2">SUM(D38*1.05)</f>
        <v>242.02500000000001</v>
      </c>
      <c r="F38" s="129">
        <f t="shared" si="2"/>
        <v>254.12625000000003</v>
      </c>
    </row>
    <row r="39" spans="1:6" x14ac:dyDescent="0.2">
      <c r="A39" s="38">
        <v>2</v>
      </c>
      <c r="B39" s="38">
        <v>503</v>
      </c>
      <c r="C39" s="111" t="s">
        <v>9</v>
      </c>
      <c r="D39" s="129">
        <v>21</v>
      </c>
      <c r="E39" s="129">
        <f t="shared" si="2"/>
        <v>22.05</v>
      </c>
      <c r="F39" s="129">
        <f t="shared" si="2"/>
        <v>23.152500000000003</v>
      </c>
    </row>
    <row r="40" spans="1:6" x14ac:dyDescent="0.2">
      <c r="A40" s="38">
        <v>2</v>
      </c>
      <c r="B40" s="38">
        <v>511</v>
      </c>
      <c r="C40" s="111" t="s">
        <v>10</v>
      </c>
      <c r="D40" s="129">
        <v>118</v>
      </c>
      <c r="E40" s="129">
        <f t="shared" si="2"/>
        <v>123.9</v>
      </c>
      <c r="F40" s="129">
        <f t="shared" si="2"/>
        <v>130.095</v>
      </c>
    </row>
    <row r="41" spans="1:6" x14ac:dyDescent="0.2">
      <c r="A41" s="38">
        <v>2</v>
      </c>
      <c r="B41" s="38">
        <v>518</v>
      </c>
      <c r="C41" s="111" t="s">
        <v>11</v>
      </c>
      <c r="D41" s="129">
        <v>364.5</v>
      </c>
      <c r="E41" s="129">
        <f t="shared" si="2"/>
        <v>382.72500000000002</v>
      </c>
      <c r="F41" s="129">
        <f t="shared" si="2"/>
        <v>401.86125000000004</v>
      </c>
    </row>
    <row r="42" spans="1:6" x14ac:dyDescent="0.2">
      <c r="A42" s="38">
        <v>2</v>
      </c>
      <c r="B42" s="38">
        <v>521</v>
      </c>
      <c r="C42" s="111" t="s">
        <v>12</v>
      </c>
      <c r="D42" s="129">
        <v>1200</v>
      </c>
      <c r="E42" s="129">
        <f t="shared" si="2"/>
        <v>1260</v>
      </c>
      <c r="F42" s="129">
        <f t="shared" si="2"/>
        <v>1323</v>
      </c>
    </row>
    <row r="43" spans="1:6" x14ac:dyDescent="0.2">
      <c r="A43" s="38">
        <v>2</v>
      </c>
      <c r="B43" s="38">
        <v>524</v>
      </c>
      <c r="C43" s="111" t="s">
        <v>13</v>
      </c>
      <c r="D43" s="129">
        <v>408</v>
      </c>
      <c r="E43" s="129">
        <f t="shared" si="2"/>
        <v>428.40000000000003</v>
      </c>
      <c r="F43" s="129">
        <f t="shared" si="2"/>
        <v>449.82000000000005</v>
      </c>
    </row>
    <row r="44" spans="1:6" x14ac:dyDescent="0.2">
      <c r="A44" s="38">
        <v>2</v>
      </c>
      <c r="B44" s="38">
        <v>525</v>
      </c>
      <c r="C44" s="111" t="s">
        <v>14</v>
      </c>
      <c r="D44" s="129">
        <v>8</v>
      </c>
      <c r="E44" s="129">
        <f t="shared" si="2"/>
        <v>8.4</v>
      </c>
      <c r="F44" s="129">
        <f t="shared" si="2"/>
        <v>8.82</v>
      </c>
    </row>
    <row r="45" spans="1:6" x14ac:dyDescent="0.2">
      <c r="A45" s="38">
        <v>2</v>
      </c>
      <c r="B45" s="38">
        <v>527</v>
      </c>
      <c r="C45" s="111" t="s">
        <v>15</v>
      </c>
      <c r="D45" s="129">
        <v>79</v>
      </c>
      <c r="E45" s="129">
        <f t="shared" si="2"/>
        <v>82.95</v>
      </c>
      <c r="F45" s="129">
        <f t="shared" si="2"/>
        <v>87.097500000000011</v>
      </c>
    </row>
    <row r="46" spans="1:6" x14ac:dyDescent="0.2">
      <c r="A46" s="38">
        <v>2</v>
      </c>
      <c r="B46" s="38">
        <v>528</v>
      </c>
      <c r="C46" s="111" t="s">
        <v>62</v>
      </c>
      <c r="D46" s="129">
        <v>0</v>
      </c>
      <c r="E46" s="129">
        <f t="shared" si="2"/>
        <v>0</v>
      </c>
      <c r="F46" s="129">
        <f t="shared" si="2"/>
        <v>0</v>
      </c>
    </row>
    <row r="47" spans="1:6" x14ac:dyDescent="0.2">
      <c r="A47" s="38">
        <v>2</v>
      </c>
      <c r="B47" s="38">
        <v>549</v>
      </c>
      <c r="C47" s="134" t="s">
        <v>16</v>
      </c>
      <c r="D47" s="129">
        <v>2.2000000000000002</v>
      </c>
      <c r="E47" s="129">
        <f t="shared" si="2"/>
        <v>2.3100000000000005</v>
      </c>
      <c r="F47" s="129">
        <f t="shared" si="2"/>
        <v>2.4255000000000004</v>
      </c>
    </row>
    <row r="48" spans="1:6" x14ac:dyDescent="0.2">
      <c r="A48" s="38">
        <v>2</v>
      </c>
      <c r="B48" s="38">
        <v>558</v>
      </c>
      <c r="C48" s="111" t="s">
        <v>18</v>
      </c>
      <c r="D48" s="129">
        <v>25</v>
      </c>
      <c r="E48" s="129">
        <f t="shared" si="2"/>
        <v>26.25</v>
      </c>
      <c r="F48" s="129">
        <f t="shared" si="2"/>
        <v>27.5625</v>
      </c>
    </row>
    <row r="49" spans="1:7" x14ac:dyDescent="0.2">
      <c r="A49" s="130" t="s">
        <v>44</v>
      </c>
      <c r="B49" s="130"/>
      <c r="C49" s="131"/>
      <c r="D49" s="132">
        <f>SUM(D37:D48)</f>
        <v>2598.1999999999998</v>
      </c>
      <c r="E49" s="132">
        <f>SUM(E36:E48)</f>
        <v>2728.11</v>
      </c>
      <c r="F49" s="132">
        <f>SUM(F36:F48)</f>
        <v>2864.5155</v>
      </c>
    </row>
    <row r="50" spans="1:7" x14ac:dyDescent="0.2">
      <c r="A50" s="38">
        <v>2</v>
      </c>
      <c r="B50" s="38">
        <v>602</v>
      </c>
      <c r="C50" s="111" t="s">
        <v>20</v>
      </c>
      <c r="D50" s="129">
        <v>0</v>
      </c>
      <c r="E50" s="129">
        <v>0</v>
      </c>
      <c r="F50" s="129">
        <v>0</v>
      </c>
    </row>
    <row r="51" spans="1:7" x14ac:dyDescent="0.2">
      <c r="A51" s="38">
        <v>2</v>
      </c>
      <c r="B51" s="38">
        <v>603</v>
      </c>
      <c r="C51" s="111" t="s">
        <v>29</v>
      </c>
      <c r="D51" s="129">
        <v>2118.1999999999998</v>
      </c>
      <c r="E51" s="129">
        <f>SUM(D51*1.05)</f>
        <v>2224.11</v>
      </c>
      <c r="F51" s="129">
        <f>SUM(E51*1.05)</f>
        <v>2335.3155000000002</v>
      </c>
    </row>
    <row r="52" spans="1:7" x14ac:dyDescent="0.2">
      <c r="A52" s="38">
        <v>2</v>
      </c>
      <c r="B52" s="38">
        <v>609</v>
      </c>
      <c r="C52" s="111" t="s">
        <v>73</v>
      </c>
      <c r="D52" s="129">
        <v>550</v>
      </c>
      <c r="E52" s="129">
        <f t="shared" ref="E52:F53" si="3">SUM(D52*1.05)</f>
        <v>577.5</v>
      </c>
      <c r="F52" s="129">
        <f t="shared" si="3"/>
        <v>606.375</v>
      </c>
    </row>
    <row r="53" spans="1:7" x14ac:dyDescent="0.2">
      <c r="A53" s="38">
        <v>2</v>
      </c>
      <c r="B53" s="38">
        <v>649</v>
      </c>
      <c r="C53" s="111" t="s">
        <v>74</v>
      </c>
      <c r="D53" s="129">
        <v>500</v>
      </c>
      <c r="E53" s="129">
        <f t="shared" si="3"/>
        <v>525</v>
      </c>
      <c r="F53" s="129">
        <f t="shared" si="3"/>
        <v>551.25</v>
      </c>
    </row>
    <row r="54" spans="1:7" x14ac:dyDescent="0.2">
      <c r="A54" s="130" t="s">
        <v>45</v>
      </c>
      <c r="B54" s="130"/>
      <c r="C54" s="131"/>
      <c r="D54" s="132">
        <f>SUM(D50:D53)</f>
        <v>3168.2</v>
      </c>
      <c r="E54" s="132">
        <f>SUM(E50:E53)</f>
        <v>3326.61</v>
      </c>
      <c r="F54" s="132">
        <f>SUM(F50:F53)</f>
        <v>3492.9405000000002</v>
      </c>
    </row>
    <row r="55" spans="1:7" x14ac:dyDescent="0.2">
      <c r="A55" s="130" t="s">
        <v>79</v>
      </c>
      <c r="B55" s="130"/>
      <c r="C55" s="131"/>
      <c r="D55" s="132">
        <f>SUM(D54)</f>
        <v>3168.2</v>
      </c>
      <c r="E55" s="132">
        <f>SUM(E54)</f>
        <v>3326.61</v>
      </c>
      <c r="F55" s="132">
        <f>SUM(F54)</f>
        <v>3492.9405000000002</v>
      </c>
    </row>
    <row r="56" spans="1:7" x14ac:dyDescent="0.2">
      <c r="A56" s="130" t="s">
        <v>80</v>
      </c>
      <c r="B56" s="130"/>
      <c r="C56" s="131"/>
      <c r="D56" s="132">
        <f>SUM(D49)</f>
        <v>2598.1999999999998</v>
      </c>
      <c r="E56" s="132">
        <f>SUM(E49)</f>
        <v>2728.11</v>
      </c>
      <c r="F56" s="132">
        <f>SUM(F49)</f>
        <v>2864.5155</v>
      </c>
    </row>
    <row r="57" spans="1:7" x14ac:dyDescent="0.2">
      <c r="A57" s="130" t="s">
        <v>81</v>
      </c>
      <c r="B57" s="130"/>
      <c r="C57" s="131"/>
      <c r="D57" s="132">
        <f>SUM(D55-D56)</f>
        <v>570</v>
      </c>
      <c r="E57" s="132">
        <f t="shared" ref="E57:F57" si="4">SUM(E55-E56)</f>
        <v>598.5</v>
      </c>
      <c r="F57" s="132">
        <f t="shared" si="4"/>
        <v>628.42500000000018</v>
      </c>
    </row>
    <row r="58" spans="1:7" x14ac:dyDescent="0.2">
      <c r="A58" s="38"/>
      <c r="B58" s="38"/>
      <c r="C58" s="111"/>
      <c r="D58" s="129"/>
      <c r="E58" s="129"/>
      <c r="F58" s="129"/>
    </row>
    <row r="59" spans="1:7" x14ac:dyDescent="0.2">
      <c r="A59" s="130" t="s">
        <v>33</v>
      </c>
      <c r="B59" s="130"/>
      <c r="C59" s="131"/>
      <c r="D59" s="132">
        <f>SUM(D55+D33)</f>
        <v>22803.1</v>
      </c>
      <c r="E59" s="132">
        <f>SUM(E55+E33)</f>
        <v>23943.255000000001</v>
      </c>
      <c r="F59" s="132">
        <f>SUM(F55+F33)</f>
        <v>25140.417750000001</v>
      </c>
    </row>
    <row r="60" spans="1:7" x14ac:dyDescent="0.2">
      <c r="A60" s="130" t="s">
        <v>34</v>
      </c>
      <c r="B60" s="130"/>
      <c r="C60" s="131"/>
      <c r="D60" s="132">
        <f>SUM(D56+D23)</f>
        <v>22803.100000000002</v>
      </c>
      <c r="E60" s="132">
        <f>SUM(E56+E23)</f>
        <v>23943.255000000001</v>
      </c>
      <c r="F60" s="132">
        <f>SUM(F56+F23)</f>
        <v>25140.417750000004</v>
      </c>
    </row>
    <row r="61" spans="1:7" x14ac:dyDescent="0.2">
      <c r="A61" s="130" t="s">
        <v>35</v>
      </c>
      <c r="B61" s="130"/>
      <c r="C61" s="131"/>
      <c r="D61" s="132">
        <f>SUM(D59-D60)</f>
        <v>-3.637978807091713E-12</v>
      </c>
      <c r="E61" s="132">
        <f t="shared" ref="E61:F61" si="5">SUM(E59-E60)</f>
        <v>0</v>
      </c>
      <c r="F61" s="132">
        <f t="shared" si="5"/>
        <v>-3.637978807091713E-12</v>
      </c>
    </row>
    <row r="63" spans="1:7" ht="15.75" x14ac:dyDescent="0.25">
      <c r="C63" s="146" t="s">
        <v>86</v>
      </c>
      <c r="D63" s="146"/>
      <c r="E63" s="146"/>
      <c r="F63" s="146"/>
      <c r="G63" s="146"/>
    </row>
    <row r="64" spans="1:7" ht="15.75" x14ac:dyDescent="0.25">
      <c r="C64" s="135" t="s">
        <v>82</v>
      </c>
      <c r="D64" s="135"/>
      <c r="E64" s="135"/>
      <c r="F64" s="135"/>
      <c r="G64" s="135"/>
    </row>
    <row r="65" spans="3:7" ht="15.75" x14ac:dyDescent="0.25">
      <c r="C65" s="136"/>
      <c r="D65" s="137"/>
      <c r="E65" s="137"/>
      <c r="F65" s="138"/>
      <c r="G65" s="138"/>
    </row>
    <row r="66" spans="3:7" ht="15.75" x14ac:dyDescent="0.25">
      <c r="C66" s="136" t="s">
        <v>83</v>
      </c>
      <c r="D66" s="137"/>
      <c r="E66" s="137"/>
      <c r="F66" s="138"/>
      <c r="G66" s="138"/>
    </row>
    <row r="67" spans="3:7" ht="15.75" x14ac:dyDescent="0.25">
      <c r="C67" s="136"/>
      <c r="D67" s="137"/>
      <c r="E67" s="137"/>
      <c r="F67" s="138"/>
      <c r="G67" s="138"/>
    </row>
    <row r="68" spans="3:7" ht="15.75" x14ac:dyDescent="0.25">
      <c r="C68" s="136"/>
      <c r="D68" s="137"/>
      <c r="E68" s="137"/>
      <c r="F68" s="138"/>
      <c r="G68" s="138"/>
    </row>
    <row r="69" spans="3:7" ht="15.75" x14ac:dyDescent="0.25">
      <c r="C69" s="136" t="s">
        <v>84</v>
      </c>
      <c r="D69" s="137"/>
      <c r="E69" s="137"/>
      <c r="F69" s="138"/>
      <c r="G69" s="138"/>
    </row>
    <row r="70" spans="3:7" ht="15.75" x14ac:dyDescent="0.25">
      <c r="C70" s="136"/>
      <c r="D70" s="137"/>
      <c r="E70" s="137"/>
      <c r="F70" s="138"/>
      <c r="G70" s="138"/>
    </row>
    <row r="71" spans="3:7" ht="15.75" x14ac:dyDescent="0.25">
      <c r="C71" s="136" t="s">
        <v>85</v>
      </c>
      <c r="D71" s="137"/>
      <c r="E71" s="137"/>
      <c r="F71" s="138"/>
      <c r="G71" s="138"/>
    </row>
    <row r="72" spans="3:7" ht="15.75" x14ac:dyDescent="0.25">
      <c r="C72" s="136"/>
      <c r="D72" s="137"/>
      <c r="E72" s="137"/>
      <c r="F72" s="138"/>
      <c r="G72" s="138"/>
    </row>
    <row r="73" spans="3:7" ht="15.75" x14ac:dyDescent="0.25">
      <c r="C73" s="136"/>
      <c r="D73" s="137"/>
      <c r="E73" s="137"/>
      <c r="F73" s="138"/>
      <c r="G73" s="138"/>
    </row>
    <row r="74" spans="3:7" ht="15.75" x14ac:dyDescent="0.25">
      <c r="C74" s="136"/>
      <c r="D74" s="137"/>
      <c r="E74" s="137"/>
      <c r="F74" s="138"/>
      <c r="G74" s="138"/>
    </row>
    <row r="75" spans="3:7" ht="15.75" x14ac:dyDescent="0.25">
      <c r="C75" s="139"/>
      <c r="D75" s="137"/>
      <c r="E75" s="137"/>
      <c r="F75" s="138"/>
      <c r="G75" s="138"/>
    </row>
    <row r="76" spans="3:7" ht="15.75" x14ac:dyDescent="0.25">
      <c r="C76" s="136"/>
      <c r="D76" s="137"/>
      <c r="E76" s="137"/>
      <c r="F76" s="138"/>
      <c r="G76" s="138"/>
    </row>
    <row r="77" spans="3:7" ht="15.75" x14ac:dyDescent="0.25">
      <c r="C77" s="136"/>
      <c r="D77" s="137"/>
      <c r="E77" s="137"/>
      <c r="F77" s="138"/>
      <c r="G77" s="138"/>
    </row>
    <row r="78" spans="3:7" ht="15.75" x14ac:dyDescent="0.25">
      <c r="C78" s="136"/>
      <c r="D78" s="137"/>
      <c r="E78" s="137"/>
      <c r="F78" s="138"/>
      <c r="G78" s="138"/>
    </row>
    <row r="79" spans="3:7" ht="15.75" x14ac:dyDescent="0.25">
      <c r="C79" s="136"/>
      <c r="D79" s="137"/>
      <c r="E79" s="137"/>
      <c r="F79" s="138"/>
      <c r="G79" s="138"/>
    </row>
    <row r="80" spans="3:7" ht="15.75" x14ac:dyDescent="0.25">
      <c r="C80" s="136"/>
      <c r="D80" s="137"/>
      <c r="E80" s="137"/>
      <c r="F80" s="138"/>
      <c r="G80" s="138"/>
    </row>
    <row r="81" spans="3:7" ht="15.75" x14ac:dyDescent="0.25">
      <c r="C81" s="136"/>
      <c r="D81" s="137"/>
      <c r="E81" s="137"/>
      <c r="F81" s="138"/>
      <c r="G81" s="138"/>
    </row>
    <row r="82" spans="3:7" ht="15.75" x14ac:dyDescent="0.25">
      <c r="C82" s="136"/>
      <c r="D82" s="137"/>
      <c r="E82" s="137"/>
      <c r="F82" s="138"/>
      <c r="G82" s="138"/>
    </row>
    <row r="83" spans="3:7" ht="15.75" x14ac:dyDescent="0.25">
      <c r="C83" s="136"/>
      <c r="D83" s="137"/>
      <c r="E83" s="137"/>
      <c r="F83" s="138"/>
      <c r="G83" s="138"/>
    </row>
    <row r="84" spans="3:7" ht="15.75" x14ac:dyDescent="0.25">
      <c r="C84" s="136"/>
      <c r="D84" s="137"/>
      <c r="E84" s="137"/>
      <c r="F84" s="138"/>
      <c r="G84" s="138"/>
    </row>
    <row r="85" spans="3:7" ht="15.75" x14ac:dyDescent="0.25">
      <c r="C85" s="136"/>
      <c r="D85" s="137"/>
      <c r="E85" s="137"/>
      <c r="F85" s="138"/>
      <c r="G85" s="138"/>
    </row>
    <row r="86" spans="3:7" ht="15.75" x14ac:dyDescent="0.25">
      <c r="C86" s="136"/>
      <c r="D86" s="137"/>
      <c r="E86" s="137"/>
      <c r="F86" s="138"/>
      <c r="G86" s="138"/>
    </row>
    <row r="87" spans="3:7" ht="15.75" x14ac:dyDescent="0.25">
      <c r="C87" s="136"/>
      <c r="D87" s="137"/>
      <c r="E87" s="137"/>
      <c r="F87" s="138"/>
      <c r="G87" s="138"/>
    </row>
    <row r="88" spans="3:7" ht="15.75" x14ac:dyDescent="0.25">
      <c r="C88" s="136"/>
      <c r="D88" s="137"/>
      <c r="E88" s="137"/>
      <c r="F88" s="138"/>
      <c r="G88" s="138"/>
    </row>
    <row r="89" spans="3:7" x14ac:dyDescent="0.2">
      <c r="C89" s="138"/>
      <c r="D89" s="138"/>
      <c r="E89" s="138"/>
      <c r="F89" s="138"/>
      <c r="G89" s="138"/>
    </row>
    <row r="90" spans="3:7" x14ac:dyDescent="0.2">
      <c r="C90" s="138"/>
      <c r="D90" s="138"/>
      <c r="E90" s="138"/>
      <c r="F90" s="138"/>
      <c r="G90" s="138"/>
    </row>
    <row r="91" spans="3:7" x14ac:dyDescent="0.2">
      <c r="C91" s="138"/>
      <c r="D91" s="138"/>
      <c r="E91" s="138"/>
      <c r="F91" s="138"/>
      <c r="G91" s="138"/>
    </row>
    <row r="92" spans="3:7" x14ac:dyDescent="0.2">
      <c r="C92" s="138"/>
      <c r="D92" s="138"/>
      <c r="E92" s="138"/>
      <c r="F92" s="138"/>
      <c r="G92" s="138"/>
    </row>
  </sheetData>
  <mergeCells count="2">
    <mergeCell ref="A1:F1"/>
    <mergeCell ref="C63:G63"/>
  </mergeCells>
  <pageMargins left="0.19685039369791668" right="0.19685039369791668" top="0.19685039369791668" bottom="0.39370078739583336" header="0.19685039369791668" footer="0.19685039369791668"/>
  <pageSetup paperSize="9" scale="88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SVR ZŠ Komenského</vt:lpstr>
      <vt:lpstr>SVR ZŠ Tyršova</vt:lpstr>
      <vt:lpstr>SVR MŠ Zvídálek</vt:lpstr>
      <vt:lpstr>SVR DDM</vt:lpstr>
      <vt:lpstr>SVR ZUŠ</vt:lpstr>
      <vt:lpstr>SVR TSMS</vt:lpstr>
      <vt:lpstr>SVR ZSA</vt:lpstr>
      <vt:lpstr>'SVR MŠ Zvídálek'!Názvy_tisku</vt:lpstr>
      <vt:lpstr>'SVR TSMS'!Názvy_tisku</vt:lpstr>
      <vt:lpstr>'SVR ZSA'!Názvy_tisku</vt:lpstr>
      <vt:lpstr>'SVR ZŠ Tyršova'!Názvy_tisku</vt:lpstr>
      <vt:lpstr>'SVR MŠ Zvídálek'!Print_Titles_0</vt:lpstr>
      <vt:lpstr>'SVR MŠ Zvídálek'!Print_Titles_0_0</vt:lpstr>
      <vt:lpstr>'SVR MŠ Zvídálek'!Print_Titles_0_0_0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2019-11-25T14:50:18Z</cp:lastPrinted>
  <dcterms:created xsi:type="dcterms:W3CDTF">2019-11-25T14:45:05Z</dcterms:created>
  <dcterms:modified xsi:type="dcterms:W3CDTF">2019-11-25T15:29:37Z</dcterms:modified>
</cp:coreProperties>
</file>