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805" activeTab="6"/>
  </bookViews>
  <sheets>
    <sheet name="ZŠ Kom SVR " sheetId="1" r:id="rId1"/>
    <sheet name="SVR ZŠ Tyršova" sheetId="2" r:id="rId2"/>
    <sheet name="SVR MŠ Zvídálek" sheetId="3" r:id="rId3"/>
    <sheet name="DDM SVR " sheetId="4" r:id="rId4"/>
    <sheet name="ZUŠ SVR" sheetId="5" r:id="rId5"/>
    <sheet name="SVR TSMS" sheetId="6" r:id="rId6"/>
    <sheet name="SVR_ZS-A" sheetId="7" r:id="rId7"/>
  </sheets>
  <definedNames>
    <definedName name="_xlnm.Print_Titles" localSheetId="2">'SVR MŠ Zvídálek'!$1:$2</definedName>
    <definedName name="_xlnm.Print_Titles" localSheetId="5">'SVR TSMS'!$1:$2</definedName>
    <definedName name="_xlnm.Print_Titles" localSheetId="1">'SVR ZŠ Tyršova'!$1:$2</definedName>
    <definedName name="Print_Titles_0" localSheetId="2">'SVR MŠ Zvídálek'!$1:$2</definedName>
    <definedName name="Print_Titles_0_0" localSheetId="2">'SVR MŠ Zvídálek'!$1:$2</definedName>
    <definedName name="Print_Titles_0_0_0" localSheetId="2">'SVR MŠ Zvídálek'!$1:$2</definedName>
  </definedNames>
  <calcPr calcId="145621"/>
</workbook>
</file>

<file path=xl/calcChain.xml><?xml version="1.0" encoding="utf-8"?>
<calcChain xmlns="http://schemas.openxmlformats.org/spreadsheetml/2006/main">
  <c r="E57" i="7" l="1"/>
  <c r="F57" i="7" s="1"/>
  <c r="E56" i="7"/>
  <c r="F56" i="7" s="1"/>
  <c r="E55" i="7"/>
  <c r="F55" i="7" s="1"/>
  <c r="E52" i="7"/>
  <c r="F52" i="7" s="1"/>
  <c r="E51" i="7"/>
  <c r="F51" i="7" s="1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E40" i="7"/>
  <c r="F40" i="7" s="1"/>
  <c r="E39" i="7"/>
  <c r="F39" i="7" s="1"/>
  <c r="E38" i="7"/>
  <c r="F38" i="7" s="1"/>
  <c r="E37" i="7"/>
  <c r="F37" i="7" s="1"/>
  <c r="E36" i="7"/>
  <c r="F36" i="7" s="1"/>
  <c r="E35" i="7"/>
  <c r="F35" i="7" s="1"/>
  <c r="E34" i="7"/>
  <c r="F34" i="7" s="1"/>
  <c r="E33" i="7"/>
  <c r="F33" i="7" s="1"/>
  <c r="F32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E14" i="7"/>
  <c r="F14" i="7" s="1"/>
  <c r="F13" i="7"/>
  <c r="E13" i="7"/>
  <c r="E12" i="7"/>
  <c r="F12" i="7" s="1"/>
  <c r="F11" i="7"/>
  <c r="E11" i="7"/>
  <c r="E10" i="7"/>
  <c r="F10" i="7" s="1"/>
  <c r="F9" i="7"/>
  <c r="E9" i="7"/>
  <c r="E8" i="7"/>
  <c r="F8" i="7" s="1"/>
  <c r="F7" i="7"/>
  <c r="E7" i="7"/>
  <c r="E6" i="7"/>
  <c r="F6" i="7" s="1"/>
  <c r="F5" i="7"/>
  <c r="E5" i="7"/>
  <c r="E4" i="7"/>
  <c r="F4" i="7" s="1"/>
  <c r="F3" i="7"/>
  <c r="E3" i="7"/>
  <c r="F23" i="6" l="1"/>
  <c r="F22" i="6"/>
  <c r="E22" i="6"/>
  <c r="D22" i="6"/>
  <c r="F17" i="6"/>
  <c r="E17" i="6"/>
  <c r="D17" i="6"/>
  <c r="F18" i="5" l="1"/>
  <c r="E18" i="5"/>
  <c r="D18" i="5"/>
  <c r="F15" i="5"/>
  <c r="E15" i="5"/>
  <c r="D15" i="5"/>
  <c r="E23" i="4" l="1"/>
  <c r="F17" i="4"/>
  <c r="F22" i="4" s="1"/>
  <c r="D17" i="4"/>
  <c r="D22" i="4" s="1"/>
  <c r="F16" i="4"/>
  <c r="E16" i="4"/>
  <c r="E17" i="4" s="1"/>
  <c r="E22" i="4" s="1"/>
  <c r="D16" i="4"/>
  <c r="F11" i="4"/>
  <c r="F23" i="4" s="1"/>
  <c r="E11" i="4"/>
  <c r="E18" i="4" s="1"/>
  <c r="D11" i="4"/>
  <c r="D18" i="4" s="1"/>
  <c r="F18" i="4" l="1"/>
  <c r="D23" i="4"/>
  <c r="F24" i="3" l="1"/>
  <c r="D24" i="3"/>
  <c r="E23" i="3"/>
  <c r="D23" i="3"/>
  <c r="D25" i="3" s="1"/>
  <c r="D21" i="3"/>
  <c r="F20" i="3"/>
  <c r="E20" i="3"/>
  <c r="E24" i="3" s="1"/>
  <c r="D20" i="3"/>
  <c r="F19" i="3"/>
  <c r="F21" i="3" s="1"/>
  <c r="E19" i="3"/>
  <c r="E21" i="3" s="1"/>
  <c r="D19" i="3"/>
  <c r="F18" i="3"/>
  <c r="E18" i="3"/>
  <c r="D18" i="3"/>
  <c r="F14" i="3"/>
  <c r="E14" i="3"/>
  <c r="D14" i="3"/>
  <c r="E25" i="3" l="1"/>
  <c r="F23" i="3"/>
  <c r="F25" i="3" s="1"/>
  <c r="F29" i="2" l="1"/>
  <c r="E29" i="2"/>
  <c r="D29" i="2"/>
  <c r="F19" i="2"/>
  <c r="F20" i="2" s="1"/>
  <c r="D19" i="2"/>
  <c r="D20" i="2" s="1"/>
  <c r="F18" i="2"/>
  <c r="F37" i="2" s="1"/>
  <c r="E18" i="2"/>
  <c r="E19" i="2" s="1"/>
  <c r="E20" i="2" s="1"/>
  <c r="D18" i="2"/>
  <c r="D37" i="2" s="1"/>
  <c r="F14" i="2"/>
  <c r="F38" i="2" s="1"/>
  <c r="E14" i="2"/>
  <c r="E38" i="2" s="1"/>
  <c r="D14" i="2"/>
  <c r="D38" i="2" s="1"/>
  <c r="E37" i="2" l="1"/>
  <c r="F71" i="1" l="1"/>
  <c r="G71" i="1" s="1"/>
  <c r="F70" i="1"/>
  <c r="F69" i="1"/>
  <c r="G66" i="1"/>
  <c r="F66" i="1"/>
  <c r="F65" i="1"/>
  <c r="F64" i="1"/>
  <c r="G63" i="1"/>
  <c r="F63" i="1"/>
  <c r="G60" i="1"/>
  <c r="F60" i="1"/>
  <c r="G49" i="1"/>
  <c r="F49" i="1"/>
  <c r="F48" i="1"/>
  <c r="F47" i="1"/>
  <c r="G44" i="1"/>
  <c r="F44" i="1"/>
  <c r="G43" i="1"/>
  <c r="G46" i="1" s="1"/>
  <c r="F43" i="1"/>
  <c r="F46" i="1" s="1"/>
  <c r="G39" i="1"/>
  <c r="F39" i="1"/>
  <c r="F35" i="1"/>
  <c r="F34" i="1"/>
  <c r="G34" i="1" s="1"/>
  <c r="G29" i="1"/>
  <c r="F29" i="1"/>
  <c r="F25" i="1"/>
  <c r="G25" i="1" s="1"/>
  <c r="G21" i="1"/>
  <c r="F21" i="1"/>
  <c r="F17" i="1"/>
  <c r="G17" i="1" s="1"/>
  <c r="G13" i="1"/>
  <c r="F13" i="1"/>
  <c r="F12" i="1"/>
  <c r="G12" i="1" s="1"/>
  <c r="G9" i="1"/>
  <c r="F9" i="1"/>
  <c r="F4" i="1"/>
  <c r="F36" i="1" s="1"/>
  <c r="G4" i="1" l="1"/>
  <c r="G36" i="1" s="1"/>
</calcChain>
</file>

<file path=xl/sharedStrings.xml><?xml version="1.0" encoding="utf-8"?>
<sst xmlns="http://schemas.openxmlformats.org/spreadsheetml/2006/main" count="310" uniqueCount="94">
  <si>
    <t>PČ</t>
  </si>
  <si>
    <t>SÚ</t>
  </si>
  <si>
    <t>Zkratka syntetického účtu</t>
  </si>
  <si>
    <t>ÚZ</t>
  </si>
  <si>
    <t>SR 2021</t>
  </si>
  <si>
    <t>SVR 2022</t>
  </si>
  <si>
    <t>SVR 2023</t>
  </si>
  <si>
    <t>Spotřeba materiálu</t>
  </si>
  <si>
    <t>Spotřeba energie</t>
  </si>
  <si>
    <t>Spotřeba ost.neskladov. dodávek</t>
  </si>
  <si>
    <t>Opravy a udržování</t>
  </si>
  <si>
    <t>Cestovné</t>
  </si>
  <si>
    <t>Ostatní služby</t>
  </si>
  <si>
    <t>Mzdové náklady</t>
  </si>
  <si>
    <t>Zákonné sociální pojištění</t>
  </si>
  <si>
    <t>Jiné sociální pojištění</t>
  </si>
  <si>
    <t>Zákonné sociální náklady</t>
  </si>
  <si>
    <t>Ostatní náklady z činnosti</t>
  </si>
  <si>
    <t>Odpisy dlouhodobého majetku</t>
  </si>
  <si>
    <t>Náklady z DDM</t>
  </si>
  <si>
    <t>Náklady 1</t>
  </si>
  <si>
    <t>Výnosy z prodeje služeb</t>
  </si>
  <si>
    <t>Výnosy z prodeje materiálu</t>
  </si>
  <si>
    <t>Čerpání fondů</t>
  </si>
  <si>
    <t>Úroky</t>
  </si>
  <si>
    <t>Výnosy územ.rozp. z transferů</t>
  </si>
  <si>
    <t>Výnosy 1</t>
  </si>
  <si>
    <t>Výnosy 1 (HČ)</t>
  </si>
  <si>
    <t>Náklady 1 (HČ)</t>
  </si>
  <si>
    <t>Hospodářský výsledek 1 (HČ)</t>
  </si>
  <si>
    <t>Náklady 2</t>
  </si>
  <si>
    <t>Výnosy z pronájmu</t>
  </si>
  <si>
    <t>Výnosy 2</t>
  </si>
  <si>
    <t>Výnosy 2 (DČ)</t>
  </si>
  <si>
    <t>Náklady 2 (DČ)</t>
  </si>
  <si>
    <t>Hospodářský výsledek 2 (DČ)</t>
  </si>
  <si>
    <t>Celkem Výnosy</t>
  </si>
  <si>
    <t>Celkem Náklady</t>
  </si>
  <si>
    <t>Celkem Hospodářský výsledek</t>
  </si>
  <si>
    <t>Název syntetického účtu</t>
  </si>
  <si>
    <t>SVR 2021</t>
  </si>
  <si>
    <t>Neskladovatelné dodávky - voda</t>
  </si>
  <si>
    <t>Služby</t>
  </si>
  <si>
    <t xml:space="preserve">Mzdy </t>
  </si>
  <si>
    <t>Semináře</t>
  </si>
  <si>
    <t>Náklady z drobného dlouhodobého majetku</t>
  </si>
  <si>
    <t>Daň z příjmů</t>
  </si>
  <si>
    <t>N 1</t>
  </si>
  <si>
    <t>Výnosy územních rozpočtů z transferů</t>
  </si>
  <si>
    <t>V 1</t>
  </si>
  <si>
    <t>Hospodářský výsledek 1</t>
  </si>
  <si>
    <t>Spotřeba ostatních neskladovatelných dodávek</t>
  </si>
  <si>
    <t>N 2</t>
  </si>
  <si>
    <t>V 2</t>
  </si>
  <si>
    <t>Hospodářský výsledek 2</t>
  </si>
  <si>
    <t>Sestavil: Jana Gecová, ekonomka, telefon č.: 544221595</t>
  </si>
  <si>
    <t>Slavkov u Brna 20. 11. 2020</t>
  </si>
  <si>
    <t>Podpis:</t>
  </si>
  <si>
    <t>Mateřská škola Zvídálek
Rok 2021, Tisíce, Náklady a výnosy</t>
  </si>
  <si>
    <t>R 2021</t>
  </si>
  <si>
    <t>Sestavil: Jana Gecova, účetní, telefon č.: 728 261 107</t>
  </si>
  <si>
    <t>ZUŠ
Rok 2021, Tisíce, Náklady a výnosy</t>
  </si>
  <si>
    <t>Náklady na reprezentaci</t>
  </si>
  <si>
    <t>Náhrada za DPN</t>
  </si>
  <si>
    <t>N1</t>
  </si>
  <si>
    <t>ZŠ Komenského
Rok 2021, Tisíce, Náklady a výnosy</t>
  </si>
  <si>
    <t>ZŠ Tyršova
Rok 2021, Tisíce, Náklady a výnosy</t>
  </si>
  <si>
    <t>DDM Slavkov u Brna, PO
Rok 2021, Tisíce, Náklady a výnosy</t>
  </si>
  <si>
    <t>Technické služby
Rok 2021, Tisíce, Náklady a výnosy</t>
  </si>
  <si>
    <t xml:space="preserve">Spotřeba ostatních neskladovatelnýh dodávek </t>
  </si>
  <si>
    <t>Jiné sociální náklady</t>
  </si>
  <si>
    <t xml:space="preserve">Jiné dané a poplatky </t>
  </si>
  <si>
    <t xml:space="preserve">Výnosy z prodeje vlastních výrobků </t>
  </si>
  <si>
    <t xml:space="preserve">Výnosy z prodeje služeb  </t>
  </si>
  <si>
    <t xml:space="preserve">čerpání rezervního fondu </t>
  </si>
  <si>
    <t>Zámek Austerlitz
Rok 2021, Tisíce, Náklady a výnosy</t>
  </si>
  <si>
    <t>Prodané zboží</t>
  </si>
  <si>
    <t>Kurzové ztráty</t>
  </si>
  <si>
    <t>Výnosy z prodaného zboží</t>
  </si>
  <si>
    <t>Jiné výnosy z vlastních výkonů</t>
  </si>
  <si>
    <t>Ostatní výnosy z činnosti</t>
  </si>
  <si>
    <t>Kursové zisky</t>
  </si>
  <si>
    <t>Výnosy 1 - HČ</t>
  </si>
  <si>
    <t>Náklady 1 - HČ</t>
  </si>
  <si>
    <t>Hospodářský výsledek 1 - HČ</t>
  </si>
  <si>
    <t>Tvorba a zúčtov.oprav. položek</t>
  </si>
  <si>
    <t>Výnosy 2 - DČ</t>
  </si>
  <si>
    <t>Náklady 2 - DČ</t>
  </si>
  <si>
    <t>Hospodářský výsledek 2 - DČ</t>
  </si>
  <si>
    <t xml:space="preserve">Návrh střednědobého návrhu rozpočtu sestavil: Bc. Šárka Jaborníková dne 19.11.2020 </t>
  </si>
  <si>
    <t>tel. 734 284 546</t>
  </si>
  <si>
    <t>Podpis:_________________________</t>
  </si>
  <si>
    <t>Ředitelka příspěvkové organizace ZS - A: Mgr. Eva Oubělická, DiS.</t>
  </si>
  <si>
    <t>Podpis:__________________________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</si>
</sst>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#"/>
    <numFmt numFmtId="165" formatCode="#,##0.00;[Red]#,##0.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.25"/>
      <name val="Cambria"/>
      <family val="1"/>
      <charset val="238"/>
    </font>
    <font>
      <sz val="11.25"/>
      <name val="Cambria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2"/>
      <name val="Times New Roman"/>
      <family val="1"/>
      <charset val="238"/>
    </font>
    <font>
      <sz val="11.25"/>
      <name val="Cambria"/>
    </font>
    <font>
      <sz val="11.25"/>
      <name val="Cambria"/>
      <family val="1"/>
      <charset val="1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38"/>
      <scheme val="major"/>
    </font>
    <font>
      <sz val="12"/>
      <name val="Times New Roman CE"/>
      <charset val="238"/>
    </font>
    <font>
      <sz val="10"/>
      <name val="Times New Roman CE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3"/>
        <bgColor indexed="1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4"/>
      </right>
      <top/>
      <bottom/>
      <diagonal/>
    </border>
    <border>
      <left style="thin">
        <color indexed="14"/>
      </left>
      <right style="thin">
        <color indexed="14"/>
      </right>
      <top/>
      <bottom/>
      <diagonal/>
    </border>
    <border>
      <left style="thin">
        <color indexed="1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6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 style="thin">
        <color indexed="64"/>
      </left>
      <right style="thin">
        <color indexed="14"/>
      </right>
      <top style="thin">
        <color indexed="1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64"/>
      </bottom>
      <diagonal/>
    </border>
    <border>
      <left style="thin">
        <color indexed="14"/>
      </left>
      <right/>
      <top style="thin">
        <color indexed="1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1" fillId="0" borderId="0"/>
    <xf numFmtId="0" fontId="7" fillId="0" borderId="0"/>
    <xf numFmtId="0" fontId="8" fillId="0" borderId="0"/>
    <xf numFmtId="0" fontId="9" fillId="0" borderId="0"/>
  </cellStyleXfs>
  <cellXfs count="177">
    <xf numFmtId="0" fontId="0" fillId="0" borderId="0" xfId="0"/>
    <xf numFmtId="0" fontId="2" fillId="0" borderId="0" xfId="0" applyFont="1" applyAlignment="1" applyProtection="1">
      <alignment vertical="center" wrapText="1"/>
    </xf>
    <xf numFmtId="2" fontId="0" fillId="0" borderId="0" xfId="0" applyNumberFormat="1" applyProtection="1"/>
    <xf numFmtId="164" fontId="2" fillId="2" borderId="0" xfId="0" applyNumberFormat="1" applyFont="1" applyFill="1" applyAlignment="1" applyProtection="1">
      <alignment horizontal="left" vertical="center" wrapText="1"/>
    </xf>
    <xf numFmtId="49" fontId="2" fillId="2" borderId="0" xfId="0" applyNumberFormat="1" applyFont="1" applyFill="1" applyAlignment="1" applyProtection="1">
      <alignment horizontal="left" vertical="center" wrapText="1"/>
    </xf>
    <xf numFmtId="4" fontId="2" fillId="2" borderId="0" xfId="1" applyNumberFormat="1" applyFont="1" applyFill="1" applyAlignment="1" applyProtection="1">
      <alignment horizontal="center" vertical="center" wrapText="1"/>
    </xf>
    <xf numFmtId="2" fontId="2" fillId="2" borderId="0" xfId="1" applyNumberFormat="1" applyFont="1" applyFill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" fontId="0" fillId="0" borderId="2" xfId="0" applyNumberFormat="1" applyBorder="1" applyAlignment="1" applyProtection="1">
      <alignment vertical="center" wrapText="1"/>
    </xf>
    <xf numFmtId="4" fontId="0" fillId="0" borderId="3" xfId="0" applyNumberFormat="1" applyBorder="1" applyProtection="1"/>
    <xf numFmtId="4" fontId="0" fillId="0" borderId="1" xfId="0" applyNumberFormat="1" applyBorder="1" applyAlignment="1" applyProtection="1">
      <alignment vertical="center" wrapText="1"/>
    </xf>
    <xf numFmtId="4" fontId="0" fillId="0" borderId="0" xfId="0" applyNumberFormat="1" applyProtection="1"/>
    <xf numFmtId="164" fontId="2" fillId="2" borderId="1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vertical="center"/>
    </xf>
    <xf numFmtId="4" fontId="2" fillId="3" borderId="1" xfId="0" applyNumberFormat="1" applyFont="1" applyFill="1" applyBorder="1" applyAlignment="1" applyProtection="1">
      <alignment vertical="center" wrapText="1"/>
    </xf>
    <xf numFmtId="4" fontId="2" fillId="3" borderId="0" xfId="0" applyNumberFormat="1" applyFont="1" applyFill="1" applyProtection="1"/>
    <xf numFmtId="164" fontId="2" fillId="2" borderId="1" xfId="1" applyNumberFormat="1" applyFont="1" applyFill="1" applyBorder="1" applyAlignment="1" applyProtection="1">
      <alignment vertical="center"/>
    </xf>
    <xf numFmtId="164" fontId="2" fillId="2" borderId="4" xfId="0" applyNumberFormat="1" applyFont="1" applyFill="1" applyBorder="1" applyAlignment="1" applyProtection="1">
      <alignment vertical="center"/>
    </xf>
    <xf numFmtId="49" fontId="2" fillId="2" borderId="4" xfId="0" applyNumberFormat="1" applyFont="1" applyFill="1" applyBorder="1" applyAlignment="1" applyProtection="1">
      <alignment vertical="center"/>
    </xf>
    <xf numFmtId="4" fontId="2" fillId="3" borderId="4" xfId="0" applyNumberFormat="1" applyFont="1" applyFill="1" applyBorder="1" applyAlignment="1" applyProtection="1">
      <alignment vertical="center" wrapText="1"/>
    </xf>
    <xf numFmtId="164" fontId="0" fillId="0" borderId="0" xfId="0" applyNumberForma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 wrapText="1"/>
    </xf>
    <xf numFmtId="4" fontId="0" fillId="0" borderId="0" xfId="0" applyNumberFormat="1" applyBorder="1" applyProtection="1"/>
    <xf numFmtId="164" fontId="2" fillId="2" borderId="5" xfId="0" applyNumberFormat="1" applyFont="1" applyFill="1" applyBorder="1" applyAlignment="1" applyProtection="1">
      <alignment vertical="center"/>
    </xf>
    <xf numFmtId="49" fontId="2" fillId="2" borderId="5" xfId="0" applyNumberFormat="1" applyFont="1" applyFill="1" applyBorder="1" applyAlignment="1" applyProtection="1">
      <alignment vertical="center"/>
    </xf>
    <xf numFmtId="4" fontId="2" fillId="3" borderId="5" xfId="0" applyNumberFormat="1" applyFont="1" applyFill="1" applyBorder="1" applyAlignment="1" applyProtection="1">
      <alignment vertical="center" wrapText="1"/>
    </xf>
    <xf numFmtId="0" fontId="7" fillId="4" borderId="0" xfId="8" applyFill="1" applyAlignment="1" applyProtection="1">
      <alignment horizontal="center"/>
    </xf>
    <xf numFmtId="0" fontId="7" fillId="0" borderId="0" xfId="8" applyProtection="1"/>
    <xf numFmtId="164" fontId="2" fillId="5" borderId="0" xfId="8" applyNumberFormat="1" applyFont="1" applyFill="1" applyAlignment="1" applyProtection="1">
      <alignment horizontal="left" vertical="center" wrapText="1"/>
    </xf>
    <xf numFmtId="49" fontId="2" fillId="5" borderId="0" xfId="8" applyNumberFormat="1" applyFont="1" applyFill="1" applyAlignment="1" applyProtection="1">
      <alignment horizontal="left" vertical="center" wrapText="1"/>
    </xf>
    <xf numFmtId="3" fontId="2" fillId="6" borderId="0" xfId="8" applyNumberFormat="1" applyFont="1" applyFill="1" applyAlignment="1" applyProtection="1">
      <alignment horizontal="center" vertical="center" wrapText="1"/>
    </xf>
    <xf numFmtId="3" fontId="2" fillId="5" borderId="0" xfId="8" applyNumberFormat="1" applyFont="1" applyFill="1" applyAlignment="1" applyProtection="1">
      <alignment horizontal="center" vertical="center" wrapText="1"/>
    </xf>
    <xf numFmtId="164" fontId="7" fillId="0" borderId="6" xfId="8" applyNumberFormat="1" applyBorder="1" applyAlignment="1" applyProtection="1">
      <alignment vertical="center"/>
    </xf>
    <xf numFmtId="49" fontId="7" fillId="0" borderId="7" xfId="8" applyNumberFormat="1" applyBorder="1" applyAlignment="1" applyProtection="1">
      <alignment vertical="center"/>
    </xf>
    <xf numFmtId="3" fontId="7" fillId="0" borderId="3" xfId="8" applyNumberFormat="1" applyBorder="1" applyProtection="1"/>
    <xf numFmtId="3" fontId="7" fillId="0" borderId="0" xfId="8" applyNumberFormat="1" applyProtection="1"/>
    <xf numFmtId="164" fontId="2" fillId="5" borderId="6" xfId="8" applyNumberFormat="1" applyFont="1" applyFill="1" applyBorder="1" applyAlignment="1" applyProtection="1">
      <alignment vertical="center"/>
    </xf>
    <xf numFmtId="49" fontId="2" fillId="5" borderId="6" xfId="8" applyNumberFormat="1" applyFont="1" applyFill="1" applyBorder="1" applyAlignment="1" applyProtection="1">
      <alignment vertical="center"/>
    </xf>
    <xf numFmtId="3" fontId="2" fillId="5" borderId="8" xfId="8" applyNumberFormat="1" applyFont="1" applyFill="1" applyBorder="1" applyAlignment="1" applyProtection="1">
      <alignment vertical="center" wrapText="1"/>
    </xf>
    <xf numFmtId="0" fontId="7" fillId="0" borderId="3" xfId="8" applyFill="1" applyBorder="1" applyProtection="1"/>
    <xf numFmtId="3" fontId="7" fillId="0" borderId="3" xfId="8" applyNumberFormat="1" applyFill="1" applyBorder="1" applyProtection="1"/>
    <xf numFmtId="3" fontId="2" fillId="5" borderId="9" xfId="8" applyNumberFormat="1" applyFont="1" applyFill="1" applyBorder="1" applyAlignment="1" applyProtection="1">
      <alignment vertical="center" wrapText="1"/>
    </xf>
    <xf numFmtId="3" fontId="2" fillId="5" borderId="6" xfId="8" applyNumberFormat="1" applyFont="1" applyFill="1" applyBorder="1" applyAlignment="1" applyProtection="1">
      <alignment vertical="center" wrapText="1"/>
    </xf>
    <xf numFmtId="3" fontId="2" fillId="5" borderId="10" xfId="8" applyNumberFormat="1" applyFont="1" applyFill="1" applyBorder="1" applyAlignment="1" applyProtection="1">
      <alignment vertical="center" wrapText="1"/>
    </xf>
    <xf numFmtId="0" fontId="7" fillId="0" borderId="3" xfId="8" applyBorder="1" applyProtection="1"/>
    <xf numFmtId="164" fontId="7" fillId="4" borderId="6" xfId="8" applyNumberFormat="1" applyFill="1" applyBorder="1" applyAlignment="1" applyProtection="1">
      <alignment vertical="center"/>
    </xf>
    <xf numFmtId="49" fontId="7" fillId="4" borderId="7" xfId="8" applyNumberFormat="1" applyFill="1" applyBorder="1" applyAlignment="1" applyProtection="1">
      <alignment vertical="center"/>
    </xf>
    <xf numFmtId="3" fontId="7" fillId="4" borderId="3" xfId="8" applyNumberFormat="1" applyFill="1" applyBorder="1" applyProtection="1"/>
    <xf numFmtId="0" fontId="7" fillId="4" borderId="0" xfId="8" applyFill="1" applyProtection="1"/>
    <xf numFmtId="3" fontId="7" fillId="0" borderId="0" xfId="8" applyNumberFormat="1" applyFill="1" applyBorder="1" applyProtection="1"/>
    <xf numFmtId="164" fontId="2" fillId="5" borderId="10" xfId="8" applyNumberFormat="1" applyFont="1" applyFill="1" applyBorder="1" applyAlignment="1" applyProtection="1">
      <alignment vertical="center"/>
    </xf>
    <xf numFmtId="49" fontId="2" fillId="5" borderId="10" xfId="8" applyNumberFormat="1" applyFont="1" applyFill="1" applyBorder="1" applyAlignment="1" applyProtection="1">
      <alignment vertical="center"/>
    </xf>
    <xf numFmtId="164" fontId="7" fillId="0" borderId="0" xfId="8" applyNumberFormat="1" applyBorder="1" applyAlignment="1" applyProtection="1">
      <alignment vertical="center"/>
    </xf>
    <xf numFmtId="49" fontId="7" fillId="0" borderId="0" xfId="8" applyNumberFormat="1" applyBorder="1" applyAlignment="1" applyProtection="1">
      <alignment vertical="center"/>
    </xf>
    <xf numFmtId="164" fontId="2" fillId="5" borderId="9" xfId="8" applyNumberFormat="1" applyFont="1" applyFill="1" applyBorder="1" applyAlignment="1" applyProtection="1">
      <alignment vertical="center"/>
    </xf>
    <xf numFmtId="49" fontId="2" fillId="5" borderId="9" xfId="8" applyNumberFormat="1" applyFont="1" applyFill="1" applyBorder="1" applyAlignment="1" applyProtection="1">
      <alignment vertical="center"/>
    </xf>
    <xf numFmtId="164" fontId="7" fillId="0" borderId="0" xfId="8" applyNumberFormat="1" applyAlignment="1" applyProtection="1">
      <alignment vertical="center"/>
    </xf>
    <xf numFmtId="49" fontId="7" fillId="0" borderId="0" xfId="8" applyNumberFormat="1" applyAlignment="1" applyProtection="1">
      <alignment vertical="center"/>
    </xf>
    <xf numFmtId="0" fontId="8" fillId="0" borderId="0" xfId="9"/>
    <xf numFmtId="164" fontId="2" fillId="7" borderId="11" xfId="9" applyNumberFormat="1" applyFont="1" applyFill="1" applyBorder="1" applyAlignment="1" applyProtection="1">
      <alignment horizontal="left" vertical="center" wrapText="1"/>
    </xf>
    <xf numFmtId="164" fontId="2" fillId="7" borderId="12" xfId="9" applyNumberFormat="1" applyFont="1" applyFill="1" applyBorder="1" applyAlignment="1" applyProtection="1">
      <alignment horizontal="left" vertical="center" wrapText="1"/>
    </xf>
    <xf numFmtId="49" fontId="2" fillId="7" borderId="12" xfId="9" applyNumberFormat="1" applyFont="1" applyFill="1" applyBorder="1" applyAlignment="1" applyProtection="1">
      <alignment horizontal="left" vertical="center" wrapText="1"/>
    </xf>
    <xf numFmtId="3" fontId="2" fillId="7" borderId="12" xfId="9" applyNumberFormat="1" applyFont="1" applyFill="1" applyBorder="1" applyAlignment="1" applyProtection="1">
      <alignment horizontal="center" vertical="center" wrapText="1"/>
    </xf>
    <xf numFmtId="3" fontId="2" fillId="7" borderId="13" xfId="9" applyNumberFormat="1" applyFont="1" applyFill="1" applyBorder="1" applyAlignment="1" applyProtection="1">
      <alignment horizontal="center" vertical="center" wrapText="1"/>
    </xf>
    <xf numFmtId="164" fontId="8" fillId="0" borderId="14" xfId="9" applyNumberFormat="1" applyBorder="1" applyAlignment="1" applyProtection="1">
      <alignment vertical="center"/>
    </xf>
    <xf numFmtId="49" fontId="8" fillId="0" borderId="14" xfId="9" applyNumberFormat="1" applyFont="1" applyBorder="1" applyAlignment="1" applyProtection="1">
      <alignment vertical="center"/>
    </xf>
    <xf numFmtId="3" fontId="8" fillId="0" borderId="14" xfId="9" applyNumberFormat="1" applyBorder="1" applyAlignment="1" applyProtection="1">
      <alignment vertical="center" wrapText="1"/>
    </xf>
    <xf numFmtId="3" fontId="8" fillId="0" borderId="14" xfId="9" applyNumberFormat="1" applyBorder="1" applyProtection="1"/>
    <xf numFmtId="49" fontId="8" fillId="0" borderId="14" xfId="9" applyNumberFormat="1" applyBorder="1" applyAlignment="1" applyProtection="1">
      <alignment vertical="center"/>
    </xf>
    <xf numFmtId="164" fontId="2" fillId="7" borderId="15" xfId="9" applyNumberFormat="1" applyFont="1" applyFill="1" applyBorder="1" applyAlignment="1" applyProtection="1">
      <alignment vertical="center"/>
    </xf>
    <xf numFmtId="164" fontId="2" fillId="7" borderId="16" xfId="9" applyNumberFormat="1" applyFont="1" applyFill="1" applyBorder="1" applyAlignment="1" applyProtection="1">
      <alignment vertical="center"/>
    </xf>
    <xf numFmtId="49" fontId="2" fillId="7" borderId="16" xfId="9" applyNumberFormat="1" applyFont="1" applyFill="1" applyBorder="1" applyAlignment="1" applyProtection="1">
      <alignment vertical="center"/>
    </xf>
    <xf numFmtId="3" fontId="2" fillId="7" borderId="16" xfId="9" applyNumberFormat="1" applyFont="1" applyFill="1" applyBorder="1" applyAlignment="1" applyProtection="1">
      <alignment vertical="center" wrapText="1"/>
    </xf>
    <xf numFmtId="3" fontId="2" fillId="7" borderId="17" xfId="9" applyNumberFormat="1" applyFont="1" applyFill="1" applyBorder="1" applyAlignment="1" applyProtection="1">
      <alignment vertical="center" wrapText="1"/>
    </xf>
    <xf numFmtId="164" fontId="2" fillId="7" borderId="18" xfId="9" applyNumberFormat="1" applyFont="1" applyFill="1" applyBorder="1" applyAlignment="1" applyProtection="1">
      <alignment vertical="center"/>
    </xf>
    <xf numFmtId="164" fontId="2" fillId="7" borderId="19" xfId="9" applyNumberFormat="1" applyFont="1" applyFill="1" applyBorder="1" applyAlignment="1" applyProtection="1">
      <alignment vertical="center"/>
    </xf>
    <xf numFmtId="49" fontId="2" fillId="7" borderId="20" xfId="9" applyNumberFormat="1" applyFont="1" applyFill="1" applyBorder="1" applyAlignment="1" applyProtection="1">
      <alignment vertical="center"/>
    </xf>
    <xf numFmtId="3" fontId="2" fillId="7" borderId="14" xfId="9" applyNumberFormat="1" applyFont="1" applyFill="1" applyBorder="1" applyAlignment="1" applyProtection="1">
      <alignment vertical="center" wrapText="1"/>
    </xf>
    <xf numFmtId="164" fontId="2" fillId="7" borderId="21" xfId="9" applyNumberFormat="1" applyFont="1" applyFill="1" applyBorder="1" applyAlignment="1" applyProtection="1">
      <alignment vertical="center"/>
    </xf>
    <xf numFmtId="164" fontId="2" fillId="7" borderId="22" xfId="9" applyNumberFormat="1" applyFont="1" applyFill="1" applyBorder="1" applyAlignment="1" applyProtection="1">
      <alignment vertical="center"/>
    </xf>
    <xf numFmtId="49" fontId="2" fillId="7" borderId="23" xfId="9" applyNumberFormat="1" applyFont="1" applyFill="1" applyBorder="1" applyAlignment="1" applyProtection="1">
      <alignment vertical="center"/>
    </xf>
    <xf numFmtId="164" fontId="8" fillId="0" borderId="21" xfId="9" applyNumberFormat="1" applyBorder="1" applyAlignment="1" applyProtection="1">
      <alignment vertical="center"/>
    </xf>
    <xf numFmtId="164" fontId="8" fillId="0" borderId="22" xfId="9" applyNumberFormat="1" applyBorder="1" applyAlignment="1" applyProtection="1">
      <alignment vertical="center"/>
    </xf>
    <xf numFmtId="49" fontId="8" fillId="0" borderId="22" xfId="9" applyNumberFormat="1" applyFont="1" applyBorder="1" applyAlignment="1" applyProtection="1">
      <alignment vertical="center"/>
    </xf>
    <xf numFmtId="3" fontId="8" fillId="0" borderId="16" xfId="9" applyNumberFormat="1" applyBorder="1" applyAlignment="1" applyProtection="1">
      <alignment vertical="center" wrapText="1"/>
    </xf>
    <xf numFmtId="3" fontId="8" fillId="0" borderId="17" xfId="9" applyNumberFormat="1" applyBorder="1" applyAlignment="1" applyProtection="1">
      <alignment vertical="center" wrapText="1"/>
    </xf>
    <xf numFmtId="164" fontId="2" fillId="7" borderId="24" xfId="9" applyNumberFormat="1" applyFont="1" applyFill="1" applyBorder="1" applyAlignment="1" applyProtection="1">
      <alignment vertical="center"/>
    </xf>
    <xf numFmtId="164" fontId="2" fillId="7" borderId="25" xfId="9" applyNumberFormat="1" applyFont="1" applyFill="1" applyBorder="1" applyAlignment="1" applyProtection="1">
      <alignment vertical="center"/>
    </xf>
    <xf numFmtId="49" fontId="2" fillId="7" borderId="26" xfId="9" applyNumberFormat="1" applyFont="1" applyFill="1" applyBorder="1" applyAlignment="1" applyProtection="1">
      <alignment vertical="center"/>
    </xf>
    <xf numFmtId="0" fontId="8" fillId="0" borderId="0" xfId="9" applyAlignment="1" applyProtection="1"/>
    <xf numFmtId="0" fontId="2" fillId="0" borderId="0" xfId="0" applyFont="1" applyAlignment="1" applyProtection="1">
      <alignment horizontal="left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9" applyFont="1" applyBorder="1" applyAlignment="1" applyProtection="1">
      <alignment horizontal="left" vertical="center" wrapText="1"/>
    </xf>
    <xf numFmtId="0" fontId="2" fillId="0" borderId="0" xfId="10" applyFont="1" applyAlignment="1" applyProtection="1">
      <alignment horizontal="left" vertical="center" wrapText="1"/>
    </xf>
    <xf numFmtId="0" fontId="9" fillId="0" borderId="0" xfId="10" applyProtection="1"/>
    <xf numFmtId="0" fontId="2" fillId="0" borderId="0" xfId="10" applyFont="1" applyAlignment="1" applyProtection="1">
      <alignment horizontal="left" vertical="center" wrapText="1"/>
    </xf>
    <xf numFmtId="164" fontId="2" fillId="5" borderId="0" xfId="10" applyNumberFormat="1" applyFont="1" applyFill="1" applyAlignment="1" applyProtection="1">
      <alignment horizontal="left" vertical="center" wrapText="1"/>
    </xf>
    <xf numFmtId="49" fontId="2" fillId="5" borderId="0" xfId="10" applyNumberFormat="1" applyFont="1" applyFill="1" applyAlignment="1" applyProtection="1">
      <alignment horizontal="left" vertical="center" wrapText="1"/>
    </xf>
    <xf numFmtId="49" fontId="2" fillId="5" borderId="0" xfId="10" applyNumberFormat="1" applyFont="1" applyFill="1" applyAlignment="1" applyProtection="1">
      <alignment horizontal="center" vertical="center" wrapText="1"/>
    </xf>
    <xf numFmtId="3" fontId="2" fillId="5" borderId="0" xfId="10" applyNumberFormat="1" applyFont="1" applyFill="1" applyAlignment="1" applyProtection="1">
      <alignment horizontal="center" vertical="center" wrapText="1"/>
    </xf>
    <xf numFmtId="164" fontId="10" fillId="0" borderId="6" xfId="10" applyNumberFormat="1" applyFont="1" applyBorder="1" applyAlignment="1" applyProtection="1">
      <alignment vertical="center"/>
    </xf>
    <xf numFmtId="49" fontId="10" fillId="0" borderId="7" xfId="10" applyNumberFormat="1" applyFont="1" applyBorder="1" applyAlignment="1" applyProtection="1">
      <alignment vertical="center"/>
    </xf>
    <xf numFmtId="3" fontId="10" fillId="0" borderId="3" xfId="10" applyNumberFormat="1" applyFont="1" applyBorder="1" applyProtection="1"/>
    <xf numFmtId="3" fontId="9" fillId="0" borderId="0" xfId="10" applyNumberFormat="1" applyFill="1" applyBorder="1" applyProtection="1"/>
    <xf numFmtId="164" fontId="2" fillId="5" borderId="6" xfId="10" applyNumberFormat="1" applyFont="1" applyFill="1" applyBorder="1" applyAlignment="1" applyProtection="1">
      <alignment vertical="center"/>
    </xf>
    <xf numFmtId="49" fontId="2" fillId="5" borderId="6" xfId="10" applyNumberFormat="1" applyFont="1" applyFill="1" applyBorder="1" applyAlignment="1" applyProtection="1">
      <alignment vertical="center"/>
    </xf>
    <xf numFmtId="3" fontId="2" fillId="5" borderId="8" xfId="10" applyNumberFormat="1" applyFont="1" applyFill="1" applyBorder="1" applyAlignment="1" applyProtection="1">
      <alignment vertical="center" wrapText="1"/>
    </xf>
    <xf numFmtId="3" fontId="2" fillId="5" borderId="9" xfId="10" applyNumberFormat="1" applyFont="1" applyFill="1" applyBorder="1" applyAlignment="1" applyProtection="1">
      <alignment vertical="center" wrapText="1"/>
    </xf>
    <xf numFmtId="3" fontId="2" fillId="5" borderId="6" xfId="10" applyNumberFormat="1" applyFont="1" applyFill="1" applyBorder="1" applyAlignment="1" applyProtection="1">
      <alignment vertical="center" wrapText="1"/>
    </xf>
    <xf numFmtId="164" fontId="2" fillId="5" borderId="10" xfId="10" applyNumberFormat="1" applyFont="1" applyFill="1" applyBorder="1" applyAlignment="1" applyProtection="1">
      <alignment vertical="center"/>
    </xf>
    <xf numFmtId="49" fontId="2" fillId="5" borderId="10" xfId="10" applyNumberFormat="1" applyFont="1" applyFill="1" applyBorder="1" applyAlignment="1" applyProtection="1">
      <alignment vertical="center"/>
    </xf>
    <xf numFmtId="3" fontId="2" fillId="5" borderId="10" xfId="10" applyNumberFormat="1" applyFont="1" applyFill="1" applyBorder="1" applyAlignment="1" applyProtection="1">
      <alignment vertical="center" wrapText="1"/>
    </xf>
    <xf numFmtId="164" fontId="2" fillId="0" borderId="0" xfId="10" applyNumberFormat="1" applyFont="1" applyFill="1" applyBorder="1" applyAlignment="1" applyProtection="1">
      <alignment vertical="center"/>
    </xf>
    <xf numFmtId="49" fontId="2" fillId="0" borderId="0" xfId="10" applyNumberFormat="1" applyFont="1" applyFill="1" applyBorder="1" applyAlignment="1" applyProtection="1">
      <alignment vertical="center"/>
    </xf>
    <xf numFmtId="3" fontId="2" fillId="0" borderId="0" xfId="10" applyNumberFormat="1" applyFont="1" applyFill="1" applyBorder="1" applyAlignment="1" applyProtection="1">
      <alignment vertical="center" wrapText="1"/>
    </xf>
    <xf numFmtId="0" fontId="9" fillId="0" borderId="0" xfId="10" applyFill="1" applyProtection="1"/>
    <xf numFmtId="164" fontId="9" fillId="0" borderId="0" xfId="10" applyNumberFormat="1" applyBorder="1" applyAlignment="1" applyProtection="1">
      <alignment vertical="center"/>
    </xf>
    <xf numFmtId="49" fontId="9" fillId="0" borderId="0" xfId="10" applyNumberFormat="1" applyBorder="1" applyAlignment="1" applyProtection="1">
      <alignment vertical="center"/>
    </xf>
    <xf numFmtId="3" fontId="9" fillId="0" borderId="0" xfId="10" applyNumberFormat="1" applyBorder="1" applyProtection="1"/>
    <xf numFmtId="164" fontId="2" fillId="5" borderId="9" xfId="10" applyNumberFormat="1" applyFont="1" applyFill="1" applyBorder="1" applyAlignment="1" applyProtection="1">
      <alignment vertical="center"/>
    </xf>
    <xf numFmtId="49" fontId="2" fillId="5" borderId="9" xfId="10" applyNumberFormat="1" applyFont="1" applyFill="1" applyBorder="1" applyAlignment="1" applyProtection="1">
      <alignment vertical="center"/>
    </xf>
    <xf numFmtId="164" fontId="9" fillId="0" borderId="0" xfId="10" applyNumberFormat="1" applyAlignment="1" applyProtection="1">
      <alignment vertical="center"/>
    </xf>
    <xf numFmtId="49" fontId="9" fillId="0" borderId="0" xfId="10" applyNumberFormat="1" applyAlignment="1" applyProtection="1">
      <alignment vertical="center"/>
    </xf>
    <xf numFmtId="0" fontId="2" fillId="0" borderId="0" xfId="8" applyFont="1" applyAlignment="1" applyProtection="1">
      <alignment horizontal="left" vertical="center" wrapText="1"/>
    </xf>
    <xf numFmtId="165" fontId="7" fillId="0" borderId="3" xfId="8" applyNumberFormat="1" applyBorder="1" applyProtection="1"/>
    <xf numFmtId="4" fontId="7" fillId="0" borderId="0" xfId="8" applyNumberFormat="1" applyBorder="1" applyAlignment="1" applyProtection="1">
      <alignment vertical="center" wrapText="1"/>
    </xf>
    <xf numFmtId="49" fontId="3" fillId="0" borderId="7" xfId="8" applyNumberFormat="1" applyFont="1" applyBorder="1" applyAlignment="1" applyProtection="1">
      <alignment vertical="center"/>
    </xf>
    <xf numFmtId="4" fontId="7" fillId="0" borderId="3" xfId="8" applyNumberFormat="1" applyBorder="1" applyProtection="1"/>
    <xf numFmtId="164" fontId="2" fillId="8" borderId="6" xfId="8" applyNumberFormat="1" applyFont="1" applyFill="1" applyBorder="1" applyAlignment="1" applyProtection="1">
      <alignment vertical="center"/>
    </xf>
    <xf numFmtId="164" fontId="7" fillId="8" borderId="6" xfId="8" applyNumberFormat="1" applyFill="1" applyBorder="1" applyAlignment="1" applyProtection="1">
      <alignment vertical="center"/>
    </xf>
    <xf numFmtId="49" fontId="7" fillId="8" borderId="7" xfId="8" applyNumberFormat="1" applyFill="1" applyBorder="1" applyAlignment="1" applyProtection="1">
      <alignment vertical="center"/>
    </xf>
    <xf numFmtId="4" fontId="2" fillId="8" borderId="3" xfId="8" applyNumberFormat="1" applyFont="1" applyFill="1" applyBorder="1" applyProtection="1"/>
    <xf numFmtId="49" fontId="2" fillId="5" borderId="7" xfId="8" applyNumberFormat="1" applyFont="1" applyFill="1" applyBorder="1" applyAlignment="1" applyProtection="1">
      <alignment vertical="center"/>
    </xf>
    <xf numFmtId="4" fontId="2" fillId="5" borderId="3" xfId="8" applyNumberFormat="1" applyFont="1" applyFill="1" applyBorder="1" applyAlignment="1" applyProtection="1">
      <alignment vertical="center" wrapText="1"/>
    </xf>
    <xf numFmtId="4" fontId="2" fillId="6" borderId="3" xfId="8" applyNumberFormat="1" applyFont="1" applyFill="1" applyBorder="1" applyProtection="1"/>
    <xf numFmtId="0" fontId="7" fillId="0" borderId="0" xfId="8" applyBorder="1" applyProtection="1"/>
    <xf numFmtId="4" fontId="7" fillId="0" borderId="3" xfId="8" applyNumberFormat="1" applyBorder="1" applyAlignment="1" applyProtection="1">
      <alignment vertical="center" wrapText="1"/>
    </xf>
    <xf numFmtId="49" fontId="7" fillId="0" borderId="6" xfId="8" applyNumberFormat="1" applyBorder="1" applyAlignment="1" applyProtection="1">
      <alignment vertical="center"/>
    </xf>
    <xf numFmtId="3" fontId="7" fillId="0" borderId="7" xfId="8" applyNumberFormat="1" applyBorder="1" applyAlignment="1" applyProtection="1">
      <alignment vertical="center" wrapText="1"/>
    </xf>
    <xf numFmtId="3" fontId="7" fillId="0" borderId="3" xfId="8" applyNumberFormat="1" applyBorder="1" applyAlignment="1" applyProtection="1">
      <alignment vertical="center" wrapText="1"/>
    </xf>
    <xf numFmtId="3" fontId="7" fillId="0" borderId="6" xfId="8" applyNumberFormat="1" applyBorder="1" applyAlignment="1" applyProtection="1">
      <alignment vertical="center" wrapText="1"/>
    </xf>
    <xf numFmtId="3" fontId="7" fillId="0" borderId="0" xfId="8" applyNumberFormat="1" applyAlignment="1" applyProtection="1">
      <alignment vertical="center"/>
    </xf>
    <xf numFmtId="0" fontId="2" fillId="0" borderId="0" xfId="4" applyFont="1" applyAlignment="1">
      <alignment vertical="center" wrapText="1"/>
    </xf>
    <xf numFmtId="0" fontId="3" fillId="0" borderId="0" xfId="4"/>
    <xf numFmtId="164" fontId="2" fillId="5" borderId="0" xfId="4" applyNumberFormat="1" applyFont="1" applyFill="1" applyAlignment="1">
      <alignment horizontal="left" vertical="center" wrapText="1"/>
    </xf>
    <xf numFmtId="49" fontId="2" fillId="5" borderId="0" xfId="4" applyNumberFormat="1" applyFont="1" applyFill="1" applyAlignment="1">
      <alignment horizontal="left" vertical="center" wrapText="1"/>
    </xf>
    <xf numFmtId="4" fontId="2" fillId="5" borderId="0" xfId="1" applyNumberFormat="1" applyFont="1" applyFill="1" applyAlignment="1">
      <alignment horizontal="center" vertical="center" wrapText="1"/>
    </xf>
    <xf numFmtId="0" fontId="2" fillId="6" borderId="0" xfId="4" applyFont="1" applyFill="1" applyAlignment="1">
      <alignment vertical="center"/>
    </xf>
    <xf numFmtId="164" fontId="3" fillId="0" borderId="6" xfId="4" applyNumberFormat="1" applyBorder="1" applyAlignment="1">
      <alignment vertical="center"/>
    </xf>
    <xf numFmtId="49" fontId="3" fillId="0" borderId="6" xfId="4" applyNumberFormat="1" applyBorder="1" applyAlignment="1">
      <alignment vertical="center"/>
    </xf>
    <xf numFmtId="3" fontId="3" fillId="0" borderId="7" xfId="4" applyNumberFormat="1" applyBorder="1" applyAlignment="1">
      <alignment vertical="center" wrapText="1"/>
    </xf>
    <xf numFmtId="3" fontId="3" fillId="0" borderId="3" xfId="4" applyNumberFormat="1" applyBorder="1" applyAlignment="1">
      <alignment wrapText="1"/>
    </xf>
    <xf numFmtId="164" fontId="2" fillId="5" borderId="6" xfId="4" applyNumberFormat="1" applyFont="1" applyFill="1" applyBorder="1" applyAlignment="1">
      <alignment vertical="center"/>
    </xf>
    <xf numFmtId="49" fontId="2" fillId="5" borderId="6" xfId="4" applyNumberFormat="1" applyFont="1" applyFill="1" applyBorder="1" applyAlignment="1">
      <alignment vertical="center"/>
    </xf>
    <xf numFmtId="3" fontId="2" fillId="5" borderId="6" xfId="4" applyNumberFormat="1" applyFont="1" applyFill="1" applyBorder="1" applyAlignment="1">
      <alignment vertical="center" wrapText="1"/>
    </xf>
    <xf numFmtId="3" fontId="2" fillId="6" borderId="0" xfId="4" applyNumberFormat="1" applyFont="1" applyFill="1" applyAlignment="1">
      <alignment wrapText="1"/>
    </xf>
    <xf numFmtId="3" fontId="3" fillId="0" borderId="0" xfId="4" applyNumberFormat="1"/>
    <xf numFmtId="3" fontId="3" fillId="0" borderId="6" xfId="4" applyNumberFormat="1" applyBorder="1" applyAlignment="1">
      <alignment vertical="center" wrapText="1"/>
    </xf>
    <xf numFmtId="3" fontId="3" fillId="0" borderId="0" xfId="4" applyNumberFormat="1" applyAlignment="1">
      <alignment wrapText="1"/>
    </xf>
    <xf numFmtId="164" fontId="2" fillId="5" borderId="10" xfId="4" applyNumberFormat="1" applyFont="1" applyFill="1" applyBorder="1" applyAlignment="1">
      <alignment vertical="center"/>
    </xf>
    <xf numFmtId="49" fontId="2" fillId="5" borderId="10" xfId="4" applyNumberFormat="1" applyFont="1" applyFill="1" applyBorder="1" applyAlignment="1">
      <alignment vertical="center"/>
    </xf>
    <xf numFmtId="3" fontId="2" fillId="5" borderId="10" xfId="4" applyNumberFormat="1" applyFont="1" applyFill="1" applyBorder="1" applyAlignment="1">
      <alignment vertical="center" wrapText="1"/>
    </xf>
    <xf numFmtId="164" fontId="3" fillId="0" borderId="0" xfId="4" applyNumberFormat="1" applyBorder="1" applyAlignment="1">
      <alignment vertical="center"/>
    </xf>
    <xf numFmtId="49" fontId="3" fillId="0" borderId="0" xfId="4" applyNumberFormat="1" applyBorder="1" applyAlignment="1">
      <alignment vertical="center"/>
    </xf>
    <xf numFmtId="3" fontId="3" fillId="0" borderId="0" xfId="4" applyNumberFormat="1" applyBorder="1" applyAlignment="1">
      <alignment vertical="center" wrapText="1"/>
    </xf>
    <xf numFmtId="3" fontId="3" fillId="0" borderId="0" xfId="4" applyNumberFormat="1" applyBorder="1" applyAlignment="1">
      <alignment wrapText="1"/>
    </xf>
    <xf numFmtId="164" fontId="2" fillId="5" borderId="9" xfId="4" applyNumberFormat="1" applyFont="1" applyFill="1" applyBorder="1" applyAlignment="1">
      <alignment vertical="center"/>
    </xf>
    <xf numFmtId="49" fontId="2" fillId="5" borderId="9" xfId="4" applyNumberFormat="1" applyFont="1" applyFill="1" applyBorder="1" applyAlignment="1">
      <alignment vertical="center"/>
    </xf>
    <xf numFmtId="3" fontId="2" fillId="5" borderId="9" xfId="4" applyNumberFormat="1" applyFont="1" applyFill="1" applyBorder="1" applyAlignment="1">
      <alignment vertical="center" wrapText="1"/>
    </xf>
    <xf numFmtId="0" fontId="11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4" applyNumberFormat="1" applyAlignment="1">
      <alignment vertical="center"/>
    </xf>
    <xf numFmtId="49" fontId="3" fillId="0" borderId="0" xfId="4" applyNumberFormat="1" applyAlignment="1">
      <alignment vertical="center"/>
    </xf>
    <xf numFmtId="4" fontId="3" fillId="0" borderId="0" xfId="4" applyNumberFormat="1" applyAlignment="1">
      <alignment vertical="center"/>
    </xf>
  </cellXfs>
  <cellStyles count="11">
    <cellStyle name="Měna 2" xfId="2"/>
    <cellStyle name="Měna 3" xfId="3"/>
    <cellStyle name="Normální" xfId="0" builtinId="0"/>
    <cellStyle name="Normální 2" xfId="4"/>
    <cellStyle name="Normální 2 2" xfId="5"/>
    <cellStyle name="Normální 2 3" xfId="1"/>
    <cellStyle name="Normální 3" xfId="6"/>
    <cellStyle name="Normální 4" xfId="7"/>
    <cellStyle name="Normální 5" xfId="8"/>
    <cellStyle name="Normální 6" xfId="9"/>
    <cellStyle name="Normální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workbookViewId="0">
      <selection activeCell="K27" sqref="K27"/>
    </sheetView>
  </sheetViews>
  <sheetFormatPr defaultRowHeight="15" x14ac:dyDescent="0.25"/>
  <cols>
    <col min="1" max="1" width="8.5703125" customWidth="1"/>
    <col min="3" max="3" width="31.28515625" customWidth="1"/>
    <col min="4" max="4" width="10.140625" customWidth="1"/>
    <col min="5" max="5" width="13.140625" customWidth="1"/>
    <col min="6" max="6" width="13" customWidth="1"/>
    <col min="7" max="7" width="13.42578125" customWidth="1"/>
  </cols>
  <sheetData>
    <row r="1" spans="1:7" ht="42.75" customHeight="1" x14ac:dyDescent="0.25">
      <c r="A1" s="92" t="s">
        <v>65</v>
      </c>
      <c r="B1" s="92"/>
      <c r="C1" s="92"/>
      <c r="D1" s="1"/>
      <c r="E1" s="1"/>
      <c r="F1" s="2"/>
      <c r="G1" s="2"/>
    </row>
    <row r="2" spans="1:7" x14ac:dyDescent="0.25">
      <c r="A2" s="3" t="s">
        <v>0</v>
      </c>
      <c r="B2" s="3" t="s">
        <v>1</v>
      </c>
      <c r="C2" s="4" t="s">
        <v>2</v>
      </c>
      <c r="D2" s="3" t="s">
        <v>3</v>
      </c>
      <c r="E2" s="5" t="s">
        <v>4</v>
      </c>
      <c r="F2" s="6" t="s">
        <v>5</v>
      </c>
      <c r="G2" s="6" t="s">
        <v>6</v>
      </c>
    </row>
    <row r="3" spans="1:7" x14ac:dyDescent="0.25">
      <c r="A3" s="7">
        <v>1</v>
      </c>
      <c r="B3" s="7">
        <v>501</v>
      </c>
      <c r="C3" s="8" t="s">
        <v>7</v>
      </c>
      <c r="D3" s="7"/>
      <c r="E3" s="9">
        <v>6087</v>
      </c>
      <c r="F3" s="10">
        <v>6391.35</v>
      </c>
      <c r="G3" s="10">
        <v>6710.92</v>
      </c>
    </row>
    <row r="4" spans="1:7" x14ac:dyDescent="0.25">
      <c r="A4" s="7">
        <v>1</v>
      </c>
      <c r="B4" s="7">
        <v>501</v>
      </c>
      <c r="C4" s="8" t="s">
        <v>7</v>
      </c>
      <c r="D4" s="7">
        <v>33063</v>
      </c>
      <c r="E4" s="9"/>
      <c r="F4" s="10">
        <f>E4*1.05</f>
        <v>0</v>
      </c>
      <c r="G4" s="10">
        <f>F4*1.05</f>
        <v>0</v>
      </c>
    </row>
    <row r="5" spans="1:7" x14ac:dyDescent="0.25">
      <c r="A5" s="7">
        <v>1</v>
      </c>
      <c r="B5" s="7">
        <v>501</v>
      </c>
      <c r="C5" s="8" t="s">
        <v>7</v>
      </c>
      <c r="D5" s="7">
        <v>33353</v>
      </c>
      <c r="E5" s="9">
        <v>284.62</v>
      </c>
      <c r="F5" s="10">
        <v>298.85000000000002</v>
      </c>
      <c r="G5" s="10">
        <v>313.79000000000002</v>
      </c>
    </row>
    <row r="6" spans="1:7" x14ac:dyDescent="0.25">
      <c r="A6" s="7">
        <v>1</v>
      </c>
      <c r="B6" s="7">
        <v>502</v>
      </c>
      <c r="C6" s="8" t="s">
        <v>8</v>
      </c>
      <c r="D6" s="7"/>
      <c r="E6" s="9">
        <v>1773</v>
      </c>
      <c r="F6" s="10">
        <v>1861.65</v>
      </c>
      <c r="G6" s="10">
        <v>1954.73</v>
      </c>
    </row>
    <row r="7" spans="1:7" x14ac:dyDescent="0.25">
      <c r="A7" s="7">
        <v>1</v>
      </c>
      <c r="B7" s="7">
        <v>503</v>
      </c>
      <c r="C7" s="8" t="s">
        <v>9</v>
      </c>
      <c r="D7" s="7"/>
      <c r="E7" s="9">
        <v>350</v>
      </c>
      <c r="F7" s="10">
        <v>367.5</v>
      </c>
      <c r="G7" s="10">
        <v>385.88</v>
      </c>
    </row>
    <row r="8" spans="1:7" x14ac:dyDescent="0.25">
      <c r="A8" s="7">
        <v>1</v>
      </c>
      <c r="B8" s="7">
        <v>511</v>
      </c>
      <c r="C8" s="8" t="s">
        <v>10</v>
      </c>
      <c r="D8" s="7"/>
      <c r="E8" s="9">
        <v>805</v>
      </c>
      <c r="F8" s="10">
        <v>845.25</v>
      </c>
      <c r="G8" s="10">
        <v>887.51</v>
      </c>
    </row>
    <row r="9" spans="1:7" x14ac:dyDescent="0.25">
      <c r="A9" s="7">
        <v>1</v>
      </c>
      <c r="B9" s="7">
        <v>512</v>
      </c>
      <c r="C9" s="8" t="s">
        <v>11</v>
      </c>
      <c r="D9" s="7">
        <v>33063</v>
      </c>
      <c r="E9" s="9"/>
      <c r="F9" s="10">
        <f>E9*1.05</f>
        <v>0</v>
      </c>
      <c r="G9" s="10">
        <f>F9*1.05</f>
        <v>0</v>
      </c>
    </row>
    <row r="10" spans="1:7" x14ac:dyDescent="0.25">
      <c r="A10" s="7">
        <v>1</v>
      </c>
      <c r="B10" s="7">
        <v>512</v>
      </c>
      <c r="C10" s="8" t="s">
        <v>11</v>
      </c>
      <c r="D10" s="7">
        <v>33353</v>
      </c>
      <c r="E10" s="9">
        <v>48</v>
      </c>
      <c r="F10" s="10">
        <v>50.4</v>
      </c>
      <c r="G10" s="10">
        <v>52.92</v>
      </c>
    </row>
    <row r="11" spans="1:7" x14ac:dyDescent="0.25">
      <c r="A11" s="7">
        <v>1</v>
      </c>
      <c r="B11" s="7">
        <v>518</v>
      </c>
      <c r="C11" s="8" t="s">
        <v>12</v>
      </c>
      <c r="D11" s="7"/>
      <c r="E11" s="9">
        <v>675</v>
      </c>
      <c r="F11" s="10">
        <v>708.75</v>
      </c>
      <c r="G11" s="10">
        <v>744.19</v>
      </c>
    </row>
    <row r="12" spans="1:7" x14ac:dyDescent="0.25">
      <c r="A12" s="7">
        <v>1</v>
      </c>
      <c r="B12" s="7">
        <v>518</v>
      </c>
      <c r="C12" s="8" t="s">
        <v>12</v>
      </c>
      <c r="D12" s="7">
        <v>33063</v>
      </c>
      <c r="E12" s="9"/>
      <c r="F12" s="10">
        <f>E12*1.05</f>
        <v>0</v>
      </c>
      <c r="G12" s="10">
        <f>F12*1.05</f>
        <v>0</v>
      </c>
    </row>
    <row r="13" spans="1:7" x14ac:dyDescent="0.25">
      <c r="A13" s="7">
        <v>1</v>
      </c>
      <c r="B13" s="7">
        <v>518</v>
      </c>
      <c r="C13" s="8" t="s">
        <v>12</v>
      </c>
      <c r="D13" s="7">
        <v>33070</v>
      </c>
      <c r="E13" s="9"/>
      <c r="F13" s="10">
        <f>E13*1.05</f>
        <v>0</v>
      </c>
      <c r="G13" s="10">
        <f>F13*1.05</f>
        <v>0</v>
      </c>
    </row>
    <row r="14" spans="1:7" x14ac:dyDescent="0.25">
      <c r="A14" s="7">
        <v>1</v>
      </c>
      <c r="B14" s="7">
        <v>518</v>
      </c>
      <c r="C14" s="8" t="s">
        <v>12</v>
      </c>
      <c r="D14" s="7">
        <v>33353</v>
      </c>
      <c r="E14" s="9">
        <v>19.5</v>
      </c>
      <c r="F14" s="10">
        <v>20.48</v>
      </c>
      <c r="G14" s="10">
        <v>21.5</v>
      </c>
    </row>
    <row r="15" spans="1:7" x14ac:dyDescent="0.25">
      <c r="A15" s="7">
        <v>1</v>
      </c>
      <c r="B15" s="7">
        <v>521</v>
      </c>
      <c r="C15" s="8" t="s">
        <v>13</v>
      </c>
      <c r="D15" s="7"/>
      <c r="E15" s="9">
        <v>139.47</v>
      </c>
      <c r="F15" s="10">
        <v>146.44</v>
      </c>
      <c r="G15" s="10">
        <v>153.76</v>
      </c>
    </row>
    <row r="16" spans="1:7" x14ac:dyDescent="0.25">
      <c r="A16" s="7">
        <v>1</v>
      </c>
      <c r="B16" s="7">
        <v>521</v>
      </c>
      <c r="C16" s="8" t="s">
        <v>13</v>
      </c>
      <c r="D16" s="7">
        <v>101</v>
      </c>
      <c r="E16" s="9">
        <v>337.68</v>
      </c>
      <c r="F16" s="10">
        <v>354.56</v>
      </c>
      <c r="G16" s="10">
        <v>372.29</v>
      </c>
    </row>
    <row r="17" spans="1:7" x14ac:dyDescent="0.25">
      <c r="A17" s="7">
        <v>1</v>
      </c>
      <c r="B17" s="7">
        <v>521</v>
      </c>
      <c r="C17" s="8" t="s">
        <v>13</v>
      </c>
      <c r="D17" s="7">
        <v>33063</v>
      </c>
      <c r="E17" s="9"/>
      <c r="F17" s="10">
        <f>E17*1.05</f>
        <v>0</v>
      </c>
      <c r="G17" s="10">
        <f>F17*1.05</f>
        <v>0</v>
      </c>
    </row>
    <row r="18" spans="1:7" x14ac:dyDescent="0.25">
      <c r="A18" s="7">
        <v>1</v>
      </c>
      <c r="B18" s="7">
        <v>521</v>
      </c>
      <c r="C18" s="8" t="s">
        <v>13</v>
      </c>
      <c r="D18" s="7">
        <v>33353</v>
      </c>
      <c r="E18" s="9">
        <v>35017.800000000003</v>
      </c>
      <c r="F18" s="10">
        <v>36768.68</v>
      </c>
      <c r="G18" s="10">
        <v>38607.11</v>
      </c>
    </row>
    <row r="19" spans="1:7" x14ac:dyDescent="0.25">
      <c r="A19" s="7">
        <v>1</v>
      </c>
      <c r="B19" s="7">
        <v>524</v>
      </c>
      <c r="C19" s="8" t="s">
        <v>14</v>
      </c>
      <c r="D19" s="7"/>
      <c r="E19" s="9">
        <v>47.15</v>
      </c>
      <c r="F19" s="10">
        <v>49.51</v>
      </c>
      <c r="G19" s="10">
        <v>51.99</v>
      </c>
    </row>
    <row r="20" spans="1:7" x14ac:dyDescent="0.25">
      <c r="A20" s="7">
        <v>1</v>
      </c>
      <c r="B20" s="7">
        <v>524</v>
      </c>
      <c r="C20" s="8" t="s">
        <v>14</v>
      </c>
      <c r="D20" s="7">
        <v>101</v>
      </c>
      <c r="E20" s="9">
        <v>114.15</v>
      </c>
      <c r="F20" s="10">
        <v>119.86</v>
      </c>
      <c r="G20" s="10">
        <v>125.85</v>
      </c>
    </row>
    <row r="21" spans="1:7" x14ac:dyDescent="0.25">
      <c r="A21" s="7">
        <v>1</v>
      </c>
      <c r="B21" s="7">
        <v>524</v>
      </c>
      <c r="C21" s="8" t="s">
        <v>14</v>
      </c>
      <c r="D21" s="7">
        <v>33063</v>
      </c>
      <c r="E21" s="9"/>
      <c r="F21" s="10">
        <f>E21*1.05</f>
        <v>0</v>
      </c>
      <c r="G21" s="10">
        <f>F21*1.05</f>
        <v>0</v>
      </c>
    </row>
    <row r="22" spans="1:7" x14ac:dyDescent="0.25">
      <c r="A22" s="7">
        <v>1</v>
      </c>
      <c r="B22" s="7">
        <v>524</v>
      </c>
      <c r="C22" s="8" t="s">
        <v>14</v>
      </c>
      <c r="D22" s="7">
        <v>33353</v>
      </c>
      <c r="E22" s="9">
        <v>11795.12</v>
      </c>
      <c r="F22" s="10">
        <v>12384.88</v>
      </c>
      <c r="G22" s="10">
        <v>13004.12</v>
      </c>
    </row>
    <row r="23" spans="1:7" x14ac:dyDescent="0.25">
      <c r="A23" s="7">
        <v>1</v>
      </c>
      <c r="B23" s="7">
        <v>525</v>
      </c>
      <c r="C23" s="8" t="s">
        <v>15</v>
      </c>
      <c r="D23" s="7"/>
      <c r="E23" s="9">
        <v>0.59</v>
      </c>
      <c r="F23" s="10">
        <v>0.62</v>
      </c>
      <c r="G23" s="10">
        <v>0.65</v>
      </c>
    </row>
    <row r="24" spans="1:7" x14ac:dyDescent="0.25">
      <c r="A24" s="7">
        <v>1</v>
      </c>
      <c r="B24" s="7">
        <v>525</v>
      </c>
      <c r="C24" s="8" t="s">
        <v>15</v>
      </c>
      <c r="D24" s="7">
        <v>101</v>
      </c>
      <c r="E24" s="9">
        <v>1.42</v>
      </c>
      <c r="F24" s="10">
        <v>1.49</v>
      </c>
      <c r="G24" s="10">
        <v>1.56</v>
      </c>
    </row>
    <row r="25" spans="1:7" x14ac:dyDescent="0.25">
      <c r="A25" s="7">
        <v>1</v>
      </c>
      <c r="B25" s="7">
        <v>525</v>
      </c>
      <c r="C25" s="8" t="s">
        <v>15</v>
      </c>
      <c r="D25" s="7">
        <v>33063</v>
      </c>
      <c r="E25" s="9"/>
      <c r="F25" s="10">
        <f>E25*1.05</f>
        <v>0</v>
      </c>
      <c r="G25" s="10">
        <f>F25*1.05</f>
        <v>0</v>
      </c>
    </row>
    <row r="26" spans="1:7" x14ac:dyDescent="0.25">
      <c r="A26" s="7">
        <v>1</v>
      </c>
      <c r="B26" s="7">
        <v>525</v>
      </c>
      <c r="C26" s="8" t="s">
        <v>15</v>
      </c>
      <c r="D26" s="7">
        <v>33353</v>
      </c>
      <c r="E26" s="9">
        <v>168.08</v>
      </c>
      <c r="F26" s="10">
        <v>176.48</v>
      </c>
      <c r="G26" s="10">
        <v>185.3</v>
      </c>
    </row>
    <row r="27" spans="1:7" x14ac:dyDescent="0.25">
      <c r="A27" s="7">
        <v>1</v>
      </c>
      <c r="B27" s="7">
        <v>527</v>
      </c>
      <c r="C27" s="8" t="s">
        <v>16</v>
      </c>
      <c r="D27" s="7"/>
      <c r="E27" s="9">
        <v>2.79</v>
      </c>
      <c r="F27" s="10">
        <v>2.93</v>
      </c>
      <c r="G27" s="10">
        <v>3.08</v>
      </c>
    </row>
    <row r="28" spans="1:7" x14ac:dyDescent="0.25">
      <c r="A28" s="7">
        <v>1</v>
      </c>
      <c r="B28" s="7">
        <v>527</v>
      </c>
      <c r="C28" s="8" t="s">
        <v>16</v>
      </c>
      <c r="D28" s="7">
        <v>101</v>
      </c>
      <c r="E28" s="9">
        <v>6.75</v>
      </c>
      <c r="F28" s="10">
        <v>7.09</v>
      </c>
      <c r="G28" s="10">
        <v>7.44</v>
      </c>
    </row>
    <row r="29" spans="1:7" x14ac:dyDescent="0.25">
      <c r="A29" s="7">
        <v>1</v>
      </c>
      <c r="B29" s="7">
        <v>527</v>
      </c>
      <c r="C29" s="8" t="s">
        <v>16</v>
      </c>
      <c r="D29" s="7">
        <v>33063</v>
      </c>
      <c r="E29" s="9"/>
      <c r="F29" s="10">
        <f>E29*1.05</f>
        <v>0</v>
      </c>
      <c r="G29" s="10">
        <f>F29*1.05</f>
        <v>0</v>
      </c>
    </row>
    <row r="30" spans="1:7" x14ac:dyDescent="0.25">
      <c r="A30" s="7">
        <v>1</v>
      </c>
      <c r="B30" s="7">
        <v>527</v>
      </c>
      <c r="C30" s="8" t="s">
        <v>16</v>
      </c>
      <c r="D30" s="7">
        <v>33353</v>
      </c>
      <c r="E30" s="9">
        <v>761.52</v>
      </c>
      <c r="F30" s="10">
        <v>799.6</v>
      </c>
      <c r="G30" s="10">
        <v>839.58</v>
      </c>
    </row>
    <row r="31" spans="1:7" x14ac:dyDescent="0.25">
      <c r="A31" s="7">
        <v>1</v>
      </c>
      <c r="B31" s="7">
        <v>549</v>
      </c>
      <c r="C31" s="8" t="s">
        <v>17</v>
      </c>
      <c r="D31" s="7"/>
      <c r="E31" s="9">
        <v>81</v>
      </c>
      <c r="F31" s="10">
        <v>85.05</v>
      </c>
      <c r="G31" s="10">
        <v>89.3</v>
      </c>
    </row>
    <row r="32" spans="1:7" x14ac:dyDescent="0.25">
      <c r="A32" s="7">
        <v>1</v>
      </c>
      <c r="B32" s="7">
        <v>551</v>
      </c>
      <c r="C32" s="8" t="s">
        <v>18</v>
      </c>
      <c r="D32" s="7"/>
      <c r="E32" s="9">
        <v>117</v>
      </c>
      <c r="F32" s="10">
        <v>122.85</v>
      </c>
      <c r="G32" s="10">
        <v>128.99</v>
      </c>
    </row>
    <row r="33" spans="1:7" x14ac:dyDescent="0.25">
      <c r="A33" s="7">
        <v>1</v>
      </c>
      <c r="B33" s="7">
        <v>558</v>
      </c>
      <c r="C33" s="8" t="s">
        <v>19</v>
      </c>
      <c r="D33" s="7"/>
      <c r="E33" s="9">
        <v>402</v>
      </c>
      <c r="F33" s="10">
        <v>422.1</v>
      </c>
      <c r="G33" s="10">
        <v>443.21</v>
      </c>
    </row>
    <row r="34" spans="1:7" x14ac:dyDescent="0.25">
      <c r="A34" s="7">
        <v>1</v>
      </c>
      <c r="B34" s="7">
        <v>558</v>
      </c>
      <c r="C34" s="8" t="s">
        <v>19</v>
      </c>
      <c r="D34" s="7">
        <v>33063</v>
      </c>
      <c r="E34" s="9"/>
      <c r="F34" s="10">
        <f>E34*1.05</f>
        <v>0</v>
      </c>
      <c r="G34" s="10">
        <f>F34*1.05</f>
        <v>0</v>
      </c>
    </row>
    <row r="35" spans="1:7" x14ac:dyDescent="0.25">
      <c r="A35" s="7">
        <v>1</v>
      </c>
      <c r="B35" s="7">
        <v>558</v>
      </c>
      <c r="C35" s="8" t="s">
        <v>19</v>
      </c>
      <c r="D35" s="7">
        <v>33353</v>
      </c>
      <c r="E35" s="11">
        <v>55</v>
      </c>
      <c r="F35" s="12">
        <f>E35*1.05</f>
        <v>57.75</v>
      </c>
      <c r="G35" s="12">
        <v>60.64</v>
      </c>
    </row>
    <row r="36" spans="1:7" x14ac:dyDescent="0.25">
      <c r="A36" s="13" t="s">
        <v>20</v>
      </c>
      <c r="B36" s="13"/>
      <c r="C36" s="14"/>
      <c r="D36" s="13"/>
      <c r="E36" s="15">
        <v>59089.64</v>
      </c>
      <c r="F36" s="16">
        <f>SUM(F3:F35)</f>
        <v>62044.12</v>
      </c>
      <c r="G36" s="16">
        <f>SUM(G3:G35)</f>
        <v>65146.310000000012</v>
      </c>
    </row>
    <row r="37" spans="1:7" x14ac:dyDescent="0.25">
      <c r="A37" s="7">
        <v>1</v>
      </c>
      <c r="B37" s="7">
        <v>602</v>
      </c>
      <c r="C37" s="8" t="s">
        <v>21</v>
      </c>
      <c r="D37" s="7"/>
      <c r="E37" s="9">
        <v>5680</v>
      </c>
      <c r="F37" s="10">
        <v>5964</v>
      </c>
      <c r="G37" s="10">
        <v>6262.2</v>
      </c>
    </row>
    <row r="38" spans="1:7" x14ac:dyDescent="0.25">
      <c r="A38" s="7">
        <v>1</v>
      </c>
      <c r="B38" s="7">
        <v>644</v>
      </c>
      <c r="C38" s="8" t="s">
        <v>22</v>
      </c>
      <c r="D38" s="7"/>
      <c r="E38" s="9">
        <v>75</v>
      </c>
      <c r="F38" s="10">
        <v>78.75</v>
      </c>
      <c r="G38" s="10">
        <v>82.69</v>
      </c>
    </row>
    <row r="39" spans="1:7" x14ac:dyDescent="0.25">
      <c r="A39" s="7">
        <v>1</v>
      </c>
      <c r="B39" s="7">
        <v>648</v>
      </c>
      <c r="C39" s="8" t="s">
        <v>23</v>
      </c>
      <c r="D39" s="7"/>
      <c r="E39" s="9"/>
      <c r="F39" s="10">
        <f>E39*1.05</f>
        <v>0</v>
      </c>
      <c r="G39" s="10">
        <f>F39*1.05</f>
        <v>0</v>
      </c>
    </row>
    <row r="40" spans="1:7" x14ac:dyDescent="0.25">
      <c r="A40" s="7">
        <v>1</v>
      </c>
      <c r="B40" s="7">
        <v>662</v>
      </c>
      <c r="C40" s="8" t="s">
        <v>24</v>
      </c>
      <c r="D40" s="7"/>
      <c r="E40" s="9">
        <v>15</v>
      </c>
      <c r="F40" s="10">
        <v>15.75</v>
      </c>
      <c r="G40" s="10">
        <v>16.54</v>
      </c>
    </row>
    <row r="41" spans="1:7" x14ac:dyDescent="0.25">
      <c r="A41" s="7">
        <v>1</v>
      </c>
      <c r="B41" s="7">
        <v>672</v>
      </c>
      <c r="C41" s="8" t="s">
        <v>25</v>
      </c>
      <c r="D41" s="7"/>
      <c r="E41" s="9">
        <v>4710</v>
      </c>
      <c r="F41" s="10">
        <v>4945.5</v>
      </c>
      <c r="G41" s="10">
        <v>5192.78</v>
      </c>
    </row>
    <row r="42" spans="1:7" x14ac:dyDescent="0.25">
      <c r="A42" s="7">
        <v>1</v>
      </c>
      <c r="B42" s="7">
        <v>672</v>
      </c>
      <c r="C42" s="8" t="s">
        <v>25</v>
      </c>
      <c r="D42" s="7">
        <v>101</v>
      </c>
      <c r="E42" s="9">
        <v>460</v>
      </c>
      <c r="F42" s="10">
        <v>483</v>
      </c>
      <c r="G42" s="10">
        <v>507.14</v>
      </c>
    </row>
    <row r="43" spans="1:7" x14ac:dyDescent="0.25">
      <c r="A43" s="7">
        <v>1</v>
      </c>
      <c r="B43" s="7">
        <v>672</v>
      </c>
      <c r="C43" s="8" t="s">
        <v>25</v>
      </c>
      <c r="D43" s="7">
        <v>33063</v>
      </c>
      <c r="E43" s="9"/>
      <c r="F43" s="10">
        <f>E43*1.05</f>
        <v>0</v>
      </c>
      <c r="G43" s="10">
        <f>F43*1.05</f>
        <v>0</v>
      </c>
    </row>
    <row r="44" spans="1:7" x14ac:dyDescent="0.25">
      <c r="A44" s="7">
        <v>1</v>
      </c>
      <c r="B44" s="7">
        <v>672</v>
      </c>
      <c r="C44" s="8" t="s">
        <v>25</v>
      </c>
      <c r="D44" s="7">
        <v>33070</v>
      </c>
      <c r="E44" s="9"/>
      <c r="F44" s="10">
        <f>E44*1.05</f>
        <v>0</v>
      </c>
      <c r="G44" s="10">
        <f>F44*1.05</f>
        <v>0</v>
      </c>
    </row>
    <row r="45" spans="1:7" x14ac:dyDescent="0.25">
      <c r="A45" s="7">
        <v>1</v>
      </c>
      <c r="B45" s="7">
        <v>672</v>
      </c>
      <c r="C45" s="8" t="s">
        <v>25</v>
      </c>
      <c r="D45" s="7">
        <v>33353</v>
      </c>
      <c r="E45" s="9">
        <v>48149.64</v>
      </c>
      <c r="F45" s="10">
        <v>50557.120000000003</v>
      </c>
      <c r="G45" s="10">
        <v>53084.959999999999</v>
      </c>
    </row>
    <row r="46" spans="1:7" x14ac:dyDescent="0.25">
      <c r="A46" s="13" t="s">
        <v>26</v>
      </c>
      <c r="B46" s="13"/>
      <c r="C46" s="14"/>
      <c r="D46" s="13"/>
      <c r="E46" s="15">
        <v>59089.64</v>
      </c>
      <c r="F46" s="16">
        <f>SUM(F37:F45)</f>
        <v>62044.12</v>
      </c>
      <c r="G46" s="16">
        <f>SUM(G37:G45)</f>
        <v>65146.31</v>
      </c>
    </row>
    <row r="47" spans="1:7" x14ac:dyDescent="0.25">
      <c r="A47" s="17" t="s">
        <v>27</v>
      </c>
      <c r="B47" s="13"/>
      <c r="C47" s="14"/>
      <c r="D47" s="13"/>
      <c r="E47" s="15">
        <v>59089.64</v>
      </c>
      <c r="F47" s="16">
        <f>E47*1.05</f>
        <v>62044.122000000003</v>
      </c>
      <c r="G47" s="16">
        <v>65146.31</v>
      </c>
    </row>
    <row r="48" spans="1:7" x14ac:dyDescent="0.25">
      <c r="A48" s="17" t="s">
        <v>28</v>
      </c>
      <c r="B48" s="13"/>
      <c r="C48" s="14"/>
      <c r="D48" s="13"/>
      <c r="E48" s="15">
        <v>59089.64</v>
      </c>
      <c r="F48" s="16">
        <f>E48*1.05</f>
        <v>62044.122000000003</v>
      </c>
      <c r="G48" s="16">
        <v>65146.31</v>
      </c>
    </row>
    <row r="49" spans="1:7" x14ac:dyDescent="0.25">
      <c r="A49" s="17" t="s">
        <v>29</v>
      </c>
      <c r="B49" s="13"/>
      <c r="C49" s="14"/>
      <c r="D49" s="13"/>
      <c r="E49" s="15">
        <v>0</v>
      </c>
      <c r="F49" s="16">
        <f>E49*1.05</f>
        <v>0</v>
      </c>
      <c r="G49" s="16">
        <f>F49*1.05</f>
        <v>0</v>
      </c>
    </row>
    <row r="50" spans="1:7" x14ac:dyDescent="0.25">
      <c r="A50" s="7">
        <v>2</v>
      </c>
      <c r="B50" s="7">
        <v>501</v>
      </c>
      <c r="C50" s="8" t="s">
        <v>7</v>
      </c>
      <c r="D50" s="7"/>
      <c r="E50" s="9">
        <v>300</v>
      </c>
      <c r="F50" s="10">
        <v>315</v>
      </c>
      <c r="G50" s="10">
        <v>330.75</v>
      </c>
    </row>
    <row r="51" spans="1:7" x14ac:dyDescent="0.25">
      <c r="A51" s="7">
        <v>2</v>
      </c>
      <c r="B51" s="7">
        <v>502</v>
      </c>
      <c r="C51" s="8" t="s">
        <v>8</v>
      </c>
      <c r="D51" s="7"/>
      <c r="E51" s="9">
        <v>174</v>
      </c>
      <c r="F51" s="10">
        <v>182.7</v>
      </c>
      <c r="G51" s="10">
        <v>191.84</v>
      </c>
    </row>
    <row r="52" spans="1:7" x14ac:dyDescent="0.25">
      <c r="A52" s="7">
        <v>2</v>
      </c>
      <c r="B52" s="7">
        <v>503</v>
      </c>
      <c r="C52" s="8" t="s">
        <v>9</v>
      </c>
      <c r="D52" s="7"/>
      <c r="E52" s="9">
        <v>20</v>
      </c>
      <c r="F52" s="10">
        <v>21</v>
      </c>
      <c r="G52" s="10">
        <v>22.05</v>
      </c>
    </row>
    <row r="53" spans="1:7" x14ac:dyDescent="0.25">
      <c r="A53" s="7">
        <v>2</v>
      </c>
      <c r="B53" s="7">
        <v>511</v>
      </c>
      <c r="C53" s="8" t="s">
        <v>10</v>
      </c>
      <c r="D53" s="7"/>
      <c r="E53" s="9">
        <v>73</v>
      </c>
      <c r="F53" s="10">
        <v>76.650000000000006</v>
      </c>
      <c r="G53" s="10">
        <v>80.48</v>
      </c>
    </row>
    <row r="54" spans="1:7" x14ac:dyDescent="0.25">
      <c r="A54" s="7">
        <v>2</v>
      </c>
      <c r="B54" s="7">
        <v>518</v>
      </c>
      <c r="C54" s="8" t="s">
        <v>12</v>
      </c>
      <c r="D54" s="7"/>
      <c r="E54" s="9">
        <v>29</v>
      </c>
      <c r="F54" s="10">
        <v>30.45</v>
      </c>
      <c r="G54" s="10">
        <v>31.97</v>
      </c>
    </row>
    <row r="55" spans="1:7" x14ac:dyDescent="0.25">
      <c r="A55" s="7">
        <v>2</v>
      </c>
      <c r="B55" s="7">
        <v>521</v>
      </c>
      <c r="C55" s="8" t="s">
        <v>13</v>
      </c>
      <c r="D55" s="7"/>
      <c r="E55" s="9">
        <v>309</v>
      </c>
      <c r="F55" s="10">
        <v>324.45</v>
      </c>
      <c r="G55" s="10">
        <v>340.67</v>
      </c>
    </row>
    <row r="56" spans="1:7" x14ac:dyDescent="0.25">
      <c r="A56" s="7">
        <v>2</v>
      </c>
      <c r="B56" s="7">
        <v>524</v>
      </c>
      <c r="C56" s="8" t="s">
        <v>14</v>
      </c>
      <c r="D56" s="7"/>
      <c r="E56" s="9">
        <v>100.54</v>
      </c>
      <c r="F56" s="10">
        <v>105.57</v>
      </c>
      <c r="G56" s="10">
        <v>110.85</v>
      </c>
    </row>
    <row r="57" spans="1:7" x14ac:dyDescent="0.25">
      <c r="A57" s="7">
        <v>2</v>
      </c>
      <c r="B57" s="7">
        <v>525</v>
      </c>
      <c r="C57" s="8" t="s">
        <v>15</v>
      </c>
      <c r="D57" s="7"/>
      <c r="E57" s="9">
        <v>1.28</v>
      </c>
      <c r="F57" s="10">
        <v>1.34</v>
      </c>
      <c r="G57" s="10">
        <v>1.41</v>
      </c>
    </row>
    <row r="58" spans="1:7" x14ac:dyDescent="0.25">
      <c r="A58" s="7">
        <v>2</v>
      </c>
      <c r="B58" s="7">
        <v>527</v>
      </c>
      <c r="C58" s="8" t="s">
        <v>16</v>
      </c>
      <c r="D58" s="7"/>
      <c r="E58" s="9">
        <v>6.18</v>
      </c>
      <c r="F58" s="10">
        <v>6.49</v>
      </c>
      <c r="G58" s="10">
        <v>6.81</v>
      </c>
    </row>
    <row r="59" spans="1:7" x14ac:dyDescent="0.25">
      <c r="A59" s="7">
        <v>2</v>
      </c>
      <c r="B59" s="7">
        <v>558</v>
      </c>
      <c r="C59" s="8" t="s">
        <v>19</v>
      </c>
      <c r="D59" s="7"/>
      <c r="E59" s="9">
        <v>5</v>
      </c>
      <c r="F59" s="10">
        <v>5.25</v>
      </c>
      <c r="G59" s="10">
        <v>5.51</v>
      </c>
    </row>
    <row r="60" spans="1:7" x14ac:dyDescent="0.25">
      <c r="A60" s="13" t="s">
        <v>30</v>
      </c>
      <c r="B60" s="13"/>
      <c r="C60" s="14"/>
      <c r="D60" s="13"/>
      <c r="E60" s="15">
        <v>1018</v>
      </c>
      <c r="F60" s="16">
        <f>E60*1.05</f>
        <v>1068.9000000000001</v>
      </c>
      <c r="G60" s="16">
        <f>SUM(G50:G59)</f>
        <v>1122.3399999999999</v>
      </c>
    </row>
    <row r="61" spans="1:7" x14ac:dyDescent="0.25">
      <c r="A61" s="7">
        <v>2</v>
      </c>
      <c r="B61" s="7">
        <v>602</v>
      </c>
      <c r="C61" s="8" t="s">
        <v>21</v>
      </c>
      <c r="D61" s="7"/>
      <c r="E61" s="9">
        <v>480.5</v>
      </c>
      <c r="F61" s="10">
        <v>504.53</v>
      </c>
      <c r="G61" s="10">
        <v>529.75</v>
      </c>
    </row>
    <row r="62" spans="1:7" x14ac:dyDescent="0.25">
      <c r="A62" s="7">
        <v>2</v>
      </c>
      <c r="B62" s="7">
        <v>603</v>
      </c>
      <c r="C62" s="8" t="s">
        <v>31</v>
      </c>
      <c r="D62" s="7"/>
      <c r="E62" s="9">
        <v>537.5</v>
      </c>
      <c r="F62" s="10">
        <v>564.37</v>
      </c>
      <c r="G62" s="10">
        <v>592.59</v>
      </c>
    </row>
    <row r="63" spans="1:7" x14ac:dyDescent="0.25">
      <c r="A63" s="13" t="s">
        <v>32</v>
      </c>
      <c r="B63" s="13"/>
      <c r="C63" s="14"/>
      <c r="D63" s="13"/>
      <c r="E63" s="15">
        <v>1018</v>
      </c>
      <c r="F63" s="16">
        <f>SUM(F61:F62)</f>
        <v>1068.9000000000001</v>
      </c>
      <c r="G63" s="16">
        <f>SUM(G61:G62)</f>
        <v>1122.3400000000001</v>
      </c>
    </row>
    <row r="64" spans="1:7" x14ac:dyDescent="0.25">
      <c r="A64" s="13" t="s">
        <v>33</v>
      </c>
      <c r="B64" s="13"/>
      <c r="C64" s="14"/>
      <c r="D64" s="13"/>
      <c r="E64" s="15">
        <v>1018</v>
      </c>
      <c r="F64" s="16">
        <f>E64*1.05</f>
        <v>1068.9000000000001</v>
      </c>
      <c r="G64" s="16">
        <v>1122.3399999999999</v>
      </c>
    </row>
    <row r="65" spans="1:7" x14ac:dyDescent="0.25">
      <c r="A65" s="13" t="s">
        <v>34</v>
      </c>
      <c r="B65" s="13"/>
      <c r="C65" s="14"/>
      <c r="D65" s="13"/>
      <c r="E65" s="15">
        <v>1018</v>
      </c>
      <c r="F65" s="16">
        <f>E65*1.05</f>
        <v>1068.9000000000001</v>
      </c>
      <c r="G65" s="16">
        <v>1122.3399999999999</v>
      </c>
    </row>
    <row r="66" spans="1:7" x14ac:dyDescent="0.25">
      <c r="A66" s="18" t="s">
        <v>35</v>
      </c>
      <c r="B66" s="18"/>
      <c r="C66" s="19"/>
      <c r="D66" s="18"/>
      <c r="E66" s="20">
        <v>0</v>
      </c>
      <c r="F66" s="16">
        <f>E66*1.05</f>
        <v>0</v>
      </c>
      <c r="G66" s="16">
        <f>F66*1.05</f>
        <v>0</v>
      </c>
    </row>
    <row r="67" spans="1:7" x14ac:dyDescent="0.25">
      <c r="A67" s="21"/>
      <c r="B67" s="21"/>
      <c r="C67" s="22"/>
      <c r="D67" s="21"/>
      <c r="E67" s="23"/>
      <c r="F67" s="24"/>
      <c r="G67" s="24"/>
    </row>
    <row r="68" spans="1:7" x14ac:dyDescent="0.25">
      <c r="A68" s="21"/>
      <c r="B68" s="21"/>
      <c r="C68" s="22"/>
      <c r="D68" s="21"/>
      <c r="E68" s="23"/>
      <c r="F68" s="24"/>
      <c r="G68" s="24"/>
    </row>
    <row r="69" spans="1:7" x14ac:dyDescent="0.25">
      <c r="A69" s="25" t="s">
        <v>36</v>
      </c>
      <c r="B69" s="25"/>
      <c r="C69" s="26"/>
      <c r="D69" s="25"/>
      <c r="E69" s="27">
        <v>60107.64</v>
      </c>
      <c r="F69" s="16">
        <f>E69*1.05</f>
        <v>63113.022000000004</v>
      </c>
      <c r="G69" s="16">
        <v>66268.649999999994</v>
      </c>
    </row>
    <row r="70" spans="1:7" x14ac:dyDescent="0.25">
      <c r="A70" s="13" t="s">
        <v>37</v>
      </c>
      <c r="B70" s="13"/>
      <c r="C70" s="14"/>
      <c r="D70" s="13"/>
      <c r="E70" s="15">
        <v>60107.64</v>
      </c>
      <c r="F70" s="16">
        <f>E70*1.05</f>
        <v>63113.022000000004</v>
      </c>
      <c r="G70" s="16">
        <v>66268.649999999994</v>
      </c>
    </row>
    <row r="71" spans="1:7" x14ac:dyDescent="0.25">
      <c r="A71" s="13" t="s">
        <v>38</v>
      </c>
      <c r="B71" s="13"/>
      <c r="C71" s="14"/>
      <c r="D71" s="13"/>
      <c r="E71" s="15">
        <v>0</v>
      </c>
      <c r="F71" s="16">
        <f>E71*1.05</f>
        <v>0</v>
      </c>
      <c r="G71" s="16">
        <f>F71*1.05</f>
        <v>0</v>
      </c>
    </row>
  </sheetData>
  <mergeCells count="1">
    <mergeCell ref="A1:C1"/>
  </mergeCells>
  <pageMargins left="0.78740157499999996" right="0.78740157499999996" top="0.984251969" bottom="0.984251969" header="0.4921259845" footer="0.4921259845"/>
  <pageSetup paperSize="9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Normal="100" workbookViewId="0">
      <pane ySplit="2" topLeftCell="A12" activePane="bottomLeft" state="frozen"/>
      <selection pane="bottomLeft" sqref="A1:C1"/>
    </sheetView>
  </sheetViews>
  <sheetFormatPr defaultRowHeight="14.25" x14ac:dyDescent="0.2"/>
  <cols>
    <col min="1" max="1" width="9.140625" style="58" customWidth="1"/>
    <col min="2" max="2" width="6" style="58" customWidth="1"/>
    <col min="3" max="3" width="48.28515625" style="59" customWidth="1"/>
    <col min="4" max="16384" width="9.140625" style="29"/>
  </cols>
  <sheetData>
    <row r="1" spans="1:7" ht="54" customHeight="1" x14ac:dyDescent="0.2">
      <c r="A1" s="93" t="s">
        <v>66</v>
      </c>
      <c r="B1" s="93"/>
      <c r="C1" s="93"/>
      <c r="D1" s="28"/>
    </row>
    <row r="2" spans="1:7" ht="36.200000000000003" customHeight="1" x14ac:dyDescent="0.2">
      <c r="A2" s="30" t="s">
        <v>0</v>
      </c>
      <c r="B2" s="30" t="s">
        <v>1</v>
      </c>
      <c r="C2" s="31" t="s">
        <v>39</v>
      </c>
      <c r="D2" s="32" t="s">
        <v>40</v>
      </c>
      <c r="E2" s="33" t="s">
        <v>5</v>
      </c>
      <c r="F2" s="33" t="s">
        <v>6</v>
      </c>
    </row>
    <row r="3" spans="1:7" x14ac:dyDescent="0.2">
      <c r="A3" s="34">
        <v>1</v>
      </c>
      <c r="B3" s="34">
        <v>501</v>
      </c>
      <c r="C3" s="35" t="s">
        <v>7</v>
      </c>
      <c r="D3" s="36">
        <v>409</v>
      </c>
      <c r="E3" s="36">
        <v>420</v>
      </c>
      <c r="F3" s="36">
        <v>450</v>
      </c>
    </row>
    <row r="4" spans="1:7" x14ac:dyDescent="0.2">
      <c r="A4" s="34">
        <v>1</v>
      </c>
      <c r="B4" s="34">
        <v>502</v>
      </c>
      <c r="C4" s="35" t="s">
        <v>8</v>
      </c>
      <c r="D4" s="36">
        <v>650</v>
      </c>
      <c r="E4" s="36">
        <v>650</v>
      </c>
      <c r="F4" s="36">
        <v>700</v>
      </c>
    </row>
    <row r="5" spans="1:7" x14ac:dyDescent="0.2">
      <c r="A5" s="34">
        <v>1</v>
      </c>
      <c r="B5" s="34">
        <v>503</v>
      </c>
      <c r="C5" s="35" t="s">
        <v>41</v>
      </c>
      <c r="D5" s="36">
        <v>250</v>
      </c>
      <c r="E5" s="36">
        <v>250</v>
      </c>
      <c r="F5" s="36">
        <v>300</v>
      </c>
    </row>
    <row r="6" spans="1:7" x14ac:dyDescent="0.2">
      <c r="A6" s="34">
        <v>1</v>
      </c>
      <c r="B6" s="34">
        <v>511</v>
      </c>
      <c r="C6" s="35" t="s">
        <v>10</v>
      </c>
      <c r="D6" s="36">
        <v>330</v>
      </c>
      <c r="E6" s="36">
        <v>330</v>
      </c>
      <c r="F6" s="36">
        <v>350</v>
      </c>
    </row>
    <row r="7" spans="1:7" x14ac:dyDescent="0.2">
      <c r="A7" s="34">
        <v>1</v>
      </c>
      <c r="B7" s="34">
        <v>518</v>
      </c>
      <c r="C7" s="35" t="s">
        <v>42</v>
      </c>
      <c r="D7" s="36">
        <v>901</v>
      </c>
      <c r="E7" s="36">
        <v>910</v>
      </c>
      <c r="F7" s="36">
        <v>850</v>
      </c>
    </row>
    <row r="8" spans="1:7" x14ac:dyDescent="0.2">
      <c r="A8" s="34">
        <v>1</v>
      </c>
      <c r="B8" s="34">
        <v>521</v>
      </c>
      <c r="C8" s="35" t="s">
        <v>43</v>
      </c>
      <c r="D8" s="36">
        <v>0</v>
      </c>
      <c r="E8" s="36">
        <v>0</v>
      </c>
      <c r="F8" s="36">
        <v>0</v>
      </c>
    </row>
    <row r="9" spans="1:7" x14ac:dyDescent="0.2">
      <c r="A9" s="34">
        <v>1</v>
      </c>
      <c r="B9" s="34">
        <v>527</v>
      </c>
      <c r="C9" s="35" t="s">
        <v>44</v>
      </c>
      <c r="D9" s="36">
        <v>5</v>
      </c>
      <c r="E9" s="36">
        <v>10</v>
      </c>
      <c r="F9" s="36">
        <v>10</v>
      </c>
    </row>
    <row r="10" spans="1:7" x14ac:dyDescent="0.2">
      <c r="A10" s="34">
        <v>1</v>
      </c>
      <c r="B10" s="34">
        <v>549</v>
      </c>
      <c r="C10" s="35" t="s">
        <v>17</v>
      </c>
      <c r="D10" s="36">
        <v>70</v>
      </c>
      <c r="E10" s="36">
        <v>70</v>
      </c>
      <c r="F10" s="36">
        <v>70</v>
      </c>
    </row>
    <row r="11" spans="1:7" x14ac:dyDescent="0.2">
      <c r="A11" s="34">
        <v>1</v>
      </c>
      <c r="B11" s="34">
        <v>551</v>
      </c>
      <c r="C11" s="35" t="s">
        <v>18</v>
      </c>
      <c r="D11" s="36">
        <v>80</v>
      </c>
      <c r="E11" s="36">
        <v>80</v>
      </c>
      <c r="F11" s="36">
        <v>80</v>
      </c>
      <c r="G11" s="37"/>
    </row>
    <row r="12" spans="1:7" x14ac:dyDescent="0.2">
      <c r="A12" s="34">
        <v>1</v>
      </c>
      <c r="B12" s="34">
        <v>558</v>
      </c>
      <c r="C12" s="35" t="s">
        <v>45</v>
      </c>
      <c r="D12" s="36">
        <v>200</v>
      </c>
      <c r="E12" s="36">
        <v>250</v>
      </c>
      <c r="F12" s="36">
        <v>250</v>
      </c>
      <c r="G12" s="37"/>
    </row>
    <row r="13" spans="1:7" x14ac:dyDescent="0.2">
      <c r="A13" s="34">
        <v>1</v>
      </c>
      <c r="B13" s="34">
        <v>591</v>
      </c>
      <c r="C13" s="35" t="s">
        <v>46</v>
      </c>
      <c r="D13" s="36">
        <v>5</v>
      </c>
      <c r="E13" s="36">
        <v>5</v>
      </c>
      <c r="F13" s="36">
        <v>5</v>
      </c>
    </row>
    <row r="14" spans="1:7" x14ac:dyDescent="0.2">
      <c r="A14" s="38" t="s">
        <v>47</v>
      </c>
      <c r="B14" s="38"/>
      <c r="C14" s="39"/>
      <c r="D14" s="40">
        <f>SUM(D3:D13)</f>
        <v>2900</v>
      </c>
      <c r="E14" s="40">
        <f>SUM(E3:E13)</f>
        <v>2975</v>
      </c>
      <c r="F14" s="40">
        <f>SUM(F3:F13)</f>
        <v>3065</v>
      </c>
    </row>
    <row r="15" spans="1:7" x14ac:dyDescent="0.2">
      <c r="A15" s="34">
        <v>1</v>
      </c>
      <c r="B15" s="34">
        <v>648</v>
      </c>
      <c r="C15" s="35" t="s">
        <v>23</v>
      </c>
      <c r="D15" s="41">
        <v>0</v>
      </c>
      <c r="E15" s="41">
        <v>0</v>
      </c>
      <c r="F15" s="41">
        <v>0</v>
      </c>
    </row>
    <row r="16" spans="1:7" x14ac:dyDescent="0.2">
      <c r="A16" s="34">
        <v>1</v>
      </c>
      <c r="B16" s="34">
        <v>662</v>
      </c>
      <c r="C16" s="35" t="s">
        <v>24</v>
      </c>
      <c r="D16" s="42">
        <v>9</v>
      </c>
      <c r="E16" s="42">
        <v>10</v>
      </c>
      <c r="F16" s="42">
        <v>10</v>
      </c>
    </row>
    <row r="17" spans="1:8" x14ac:dyDescent="0.2">
      <c r="A17" s="34">
        <v>1</v>
      </c>
      <c r="B17" s="34">
        <v>672</v>
      </c>
      <c r="C17" s="35" t="s">
        <v>48</v>
      </c>
      <c r="D17" s="41">
        <v>2891</v>
      </c>
      <c r="E17" s="41">
        <v>2965</v>
      </c>
      <c r="F17" s="41">
        <v>3055</v>
      </c>
    </row>
    <row r="18" spans="1:8" x14ac:dyDescent="0.2">
      <c r="A18" s="38" t="s">
        <v>49</v>
      </c>
      <c r="B18" s="38"/>
      <c r="C18" s="39"/>
      <c r="D18" s="43">
        <f>SUM(D15:D17)</f>
        <v>2900</v>
      </c>
      <c r="E18" s="43">
        <f>SUM(E15:E17)</f>
        <v>2975</v>
      </c>
      <c r="F18" s="43">
        <f>SUM(F15:F17)</f>
        <v>3065</v>
      </c>
    </row>
    <row r="19" spans="1:8" x14ac:dyDescent="0.2">
      <c r="A19" s="38" t="s">
        <v>26</v>
      </c>
      <c r="B19" s="38"/>
      <c r="C19" s="39"/>
      <c r="D19" s="44">
        <f t="shared" ref="D19:F20" si="0">D18</f>
        <v>2900</v>
      </c>
      <c r="E19" s="44">
        <f t="shared" si="0"/>
        <v>2975</v>
      </c>
      <c r="F19" s="44">
        <f t="shared" si="0"/>
        <v>3065</v>
      </c>
    </row>
    <row r="20" spans="1:8" x14ac:dyDescent="0.2">
      <c r="A20" s="38" t="s">
        <v>20</v>
      </c>
      <c r="B20" s="38"/>
      <c r="C20" s="39"/>
      <c r="D20" s="44">
        <f t="shared" si="0"/>
        <v>2900</v>
      </c>
      <c r="E20" s="44">
        <f t="shared" si="0"/>
        <v>2975</v>
      </c>
      <c r="F20" s="44">
        <f t="shared" si="0"/>
        <v>3065</v>
      </c>
    </row>
    <row r="21" spans="1:8" x14ac:dyDescent="0.2">
      <c r="A21" s="38" t="s">
        <v>50</v>
      </c>
      <c r="B21" s="38"/>
      <c r="C21" s="39"/>
      <c r="D21" s="45">
        <v>0</v>
      </c>
      <c r="E21" s="45">
        <v>0</v>
      </c>
      <c r="F21" s="45">
        <v>0</v>
      </c>
    </row>
    <row r="22" spans="1:8" x14ac:dyDescent="0.2">
      <c r="A22" s="34"/>
      <c r="B22" s="34"/>
      <c r="C22" s="35"/>
      <c r="D22" s="46"/>
      <c r="E22" s="46"/>
      <c r="F22" s="46"/>
    </row>
    <row r="23" spans="1:8" x14ac:dyDescent="0.2">
      <c r="A23" s="34">
        <v>2</v>
      </c>
      <c r="B23" s="34">
        <v>501</v>
      </c>
      <c r="C23" s="35" t="s">
        <v>7</v>
      </c>
      <c r="D23" s="36">
        <v>20</v>
      </c>
      <c r="E23" s="36">
        <v>20</v>
      </c>
      <c r="F23" s="36">
        <v>20</v>
      </c>
    </row>
    <row r="24" spans="1:8" s="50" customFormat="1" x14ac:dyDescent="0.2">
      <c r="A24" s="47">
        <v>2</v>
      </c>
      <c r="B24" s="47">
        <v>502</v>
      </c>
      <c r="C24" s="48" t="s">
        <v>8</v>
      </c>
      <c r="D24" s="49">
        <v>50</v>
      </c>
      <c r="E24" s="49">
        <v>50</v>
      </c>
      <c r="F24" s="49">
        <v>50</v>
      </c>
    </row>
    <row r="25" spans="1:8" s="50" customFormat="1" x14ac:dyDescent="0.2">
      <c r="A25" s="47">
        <v>2</v>
      </c>
      <c r="B25" s="47">
        <v>503</v>
      </c>
      <c r="C25" s="35" t="s">
        <v>51</v>
      </c>
      <c r="D25" s="49">
        <v>30</v>
      </c>
      <c r="E25" s="49">
        <v>30</v>
      </c>
      <c r="F25" s="49">
        <v>30</v>
      </c>
    </row>
    <row r="26" spans="1:8" x14ac:dyDescent="0.2">
      <c r="A26" s="34">
        <v>2</v>
      </c>
      <c r="B26" s="34">
        <v>511</v>
      </c>
      <c r="C26" s="35" t="s">
        <v>10</v>
      </c>
      <c r="D26" s="36">
        <v>145</v>
      </c>
      <c r="E26" s="36">
        <v>145</v>
      </c>
      <c r="F26" s="36">
        <v>145</v>
      </c>
      <c r="G26" s="51"/>
      <c r="H26" s="51"/>
    </row>
    <row r="27" spans="1:8" x14ac:dyDescent="0.2">
      <c r="A27" s="34">
        <v>2</v>
      </c>
      <c r="B27" s="34">
        <v>521</v>
      </c>
      <c r="C27" s="35" t="s">
        <v>13</v>
      </c>
      <c r="D27" s="36">
        <v>0</v>
      </c>
      <c r="E27" s="36">
        <v>0</v>
      </c>
      <c r="F27" s="36">
        <v>0</v>
      </c>
    </row>
    <row r="28" spans="1:8" x14ac:dyDescent="0.2">
      <c r="A28" s="34">
        <v>2</v>
      </c>
      <c r="B28" s="34">
        <v>558</v>
      </c>
      <c r="C28" s="35" t="s">
        <v>45</v>
      </c>
      <c r="D28" s="36">
        <v>30.089999999999996</v>
      </c>
      <c r="E28" s="36">
        <v>30.180269999999993</v>
      </c>
      <c r="F28" s="36">
        <v>30.180269999999993</v>
      </c>
    </row>
    <row r="29" spans="1:8" x14ac:dyDescent="0.2">
      <c r="A29" s="38" t="s">
        <v>52</v>
      </c>
      <c r="B29" s="38"/>
      <c r="C29" s="39"/>
      <c r="D29" s="40">
        <f>SUM(D23:D28)</f>
        <v>275.08999999999997</v>
      </c>
      <c r="E29" s="40">
        <f>SUM(E23:E28)</f>
        <v>275.18027000000001</v>
      </c>
      <c r="F29" s="40">
        <f>SUM(F23:F28)</f>
        <v>275.18027000000001</v>
      </c>
    </row>
    <row r="30" spans="1:8" x14ac:dyDescent="0.2">
      <c r="A30" s="34">
        <v>2</v>
      </c>
      <c r="B30" s="34">
        <v>603</v>
      </c>
      <c r="C30" s="35" t="s">
        <v>31</v>
      </c>
      <c r="D30" s="36">
        <v>275</v>
      </c>
      <c r="E30" s="36">
        <v>275</v>
      </c>
      <c r="F30" s="36">
        <v>275</v>
      </c>
    </row>
    <row r="31" spans="1:8" x14ac:dyDescent="0.2">
      <c r="A31" s="38" t="s">
        <v>53</v>
      </c>
      <c r="B31" s="38"/>
      <c r="C31" s="39"/>
      <c r="D31" s="43">
        <v>275</v>
      </c>
      <c r="E31" s="43">
        <v>275</v>
      </c>
      <c r="F31" s="43">
        <v>275</v>
      </c>
    </row>
    <row r="32" spans="1:8" x14ac:dyDescent="0.2">
      <c r="A32" s="38" t="s">
        <v>32</v>
      </c>
      <c r="B32" s="38"/>
      <c r="C32" s="39"/>
      <c r="D32" s="44">
        <v>275</v>
      </c>
      <c r="E32" s="44">
        <v>275</v>
      </c>
      <c r="F32" s="44">
        <v>275</v>
      </c>
    </row>
    <row r="33" spans="1:7" x14ac:dyDescent="0.2">
      <c r="A33" s="38" t="s">
        <v>30</v>
      </c>
      <c r="B33" s="38"/>
      <c r="C33" s="39"/>
      <c r="D33" s="44">
        <v>275</v>
      </c>
      <c r="E33" s="44">
        <v>275</v>
      </c>
      <c r="F33" s="44">
        <v>275</v>
      </c>
    </row>
    <row r="34" spans="1:7" x14ac:dyDescent="0.2">
      <c r="A34" s="52" t="s">
        <v>54</v>
      </c>
      <c r="B34" s="52"/>
      <c r="C34" s="53"/>
      <c r="D34" s="44">
        <v>0</v>
      </c>
      <c r="E34" s="44">
        <v>0</v>
      </c>
      <c r="F34" s="44">
        <v>0</v>
      </c>
    </row>
    <row r="35" spans="1:7" x14ac:dyDescent="0.2">
      <c r="A35" s="54"/>
      <c r="B35" s="54"/>
      <c r="C35" s="55"/>
    </row>
    <row r="36" spans="1:7" x14ac:dyDescent="0.2">
      <c r="A36" s="54"/>
      <c r="B36" s="54"/>
      <c r="C36" s="55"/>
    </row>
    <row r="37" spans="1:7" x14ac:dyDescent="0.2">
      <c r="A37" s="56" t="s">
        <v>36</v>
      </c>
      <c r="B37" s="56"/>
      <c r="C37" s="57"/>
      <c r="D37" s="44">
        <f>SUM(D18+D29)</f>
        <v>3175.09</v>
      </c>
      <c r="E37" s="44">
        <f>SUM(E18+E29)</f>
        <v>3250.1802699999998</v>
      </c>
      <c r="F37" s="44">
        <f>SUM(F18+F29)</f>
        <v>3340.1802699999998</v>
      </c>
      <c r="G37" s="37"/>
    </row>
    <row r="38" spans="1:7" x14ac:dyDescent="0.2">
      <c r="A38" s="38" t="s">
        <v>37</v>
      </c>
      <c r="B38" s="38"/>
      <c r="C38" s="39"/>
      <c r="D38" s="44">
        <f>SUM(D14+D29)</f>
        <v>3175.09</v>
      </c>
      <c r="E38" s="44">
        <f>SUM(E14+E29)</f>
        <v>3250.1802699999998</v>
      </c>
      <c r="F38" s="44">
        <f>SUM(F14+F29)</f>
        <v>3340.1802699999998</v>
      </c>
      <c r="G38" s="37"/>
    </row>
    <row r="39" spans="1:7" x14ac:dyDescent="0.2">
      <c r="A39" s="38" t="s">
        <v>38</v>
      </c>
      <c r="B39" s="38"/>
      <c r="C39" s="39"/>
      <c r="D39" s="44">
        <v>0</v>
      </c>
      <c r="E39" s="44">
        <v>0</v>
      </c>
      <c r="F39" s="44">
        <v>0</v>
      </c>
    </row>
    <row r="42" spans="1:7" x14ac:dyDescent="0.2">
      <c r="A42" s="58" t="s">
        <v>55</v>
      </c>
    </row>
    <row r="43" spans="1:7" x14ac:dyDescent="0.2">
      <c r="A43" s="58" t="s">
        <v>56</v>
      </c>
      <c r="D43" s="29" t="s">
        <v>57</v>
      </c>
    </row>
  </sheetData>
  <mergeCells count="1">
    <mergeCell ref="A1:C1"/>
  </mergeCells>
  <pageMargins left="0.19685039369791668" right="0.19685039369791668" top="0.19685039369791668" bottom="0.39370078739583336" header="0.19685039369791668" footer="0.19685039369791668"/>
  <pageSetup paperSize="9" scale="88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>
      <pane ySplit="2" topLeftCell="A3" activePane="bottomLeft" state="frozen"/>
      <selection pane="bottomLeft" activeCell="C29" sqref="C29"/>
    </sheetView>
  </sheetViews>
  <sheetFormatPr defaultRowHeight="14.25" x14ac:dyDescent="0.2"/>
  <cols>
    <col min="1" max="1" width="12.42578125" style="91" customWidth="1"/>
    <col min="2" max="2" width="8" style="91" customWidth="1"/>
    <col min="3" max="3" width="67.28515625" style="91" customWidth="1"/>
    <col min="4" max="4" width="13.140625" style="91" customWidth="1"/>
    <col min="5" max="5" width="12.42578125" style="60" customWidth="1"/>
    <col min="6" max="6" width="12.28515625" style="60" customWidth="1"/>
    <col min="7" max="16384" width="9.140625" style="60"/>
  </cols>
  <sheetData>
    <row r="1" spans="1:6" ht="54" customHeight="1" x14ac:dyDescent="0.2">
      <c r="A1" s="94" t="s">
        <v>58</v>
      </c>
      <c r="B1" s="94"/>
      <c r="C1" s="94"/>
      <c r="D1" s="94"/>
      <c r="E1" s="94"/>
      <c r="F1" s="94"/>
    </row>
    <row r="2" spans="1:6" ht="36.200000000000003" customHeight="1" x14ac:dyDescent="0.2">
      <c r="A2" s="61" t="s">
        <v>0</v>
      </c>
      <c r="B2" s="62" t="s">
        <v>1</v>
      </c>
      <c r="C2" s="63" t="s">
        <v>39</v>
      </c>
      <c r="D2" s="64" t="s">
        <v>59</v>
      </c>
      <c r="E2" s="64" t="s">
        <v>5</v>
      </c>
      <c r="F2" s="65" t="s">
        <v>6</v>
      </c>
    </row>
    <row r="3" spans="1:6" x14ac:dyDescent="0.2">
      <c r="A3" s="66">
        <v>1</v>
      </c>
      <c r="B3" s="66">
        <v>501</v>
      </c>
      <c r="C3" s="67" t="s">
        <v>7</v>
      </c>
      <c r="D3" s="68">
        <v>592</v>
      </c>
      <c r="E3" s="69">
        <v>592</v>
      </c>
      <c r="F3" s="69">
        <v>592</v>
      </c>
    </row>
    <row r="4" spans="1:6" x14ac:dyDescent="0.2">
      <c r="A4" s="66">
        <v>1</v>
      </c>
      <c r="B4" s="66">
        <v>502</v>
      </c>
      <c r="C4" s="67" t="s">
        <v>8</v>
      </c>
      <c r="D4" s="68">
        <v>660</v>
      </c>
      <c r="E4" s="69">
        <v>680</v>
      </c>
      <c r="F4" s="69">
        <v>702</v>
      </c>
    </row>
    <row r="5" spans="1:6" x14ac:dyDescent="0.2">
      <c r="A5" s="66">
        <v>1</v>
      </c>
      <c r="B5" s="66">
        <v>503</v>
      </c>
      <c r="C5" s="70" t="s">
        <v>51</v>
      </c>
      <c r="D5" s="68">
        <v>136</v>
      </c>
      <c r="E5" s="69">
        <v>145</v>
      </c>
      <c r="F5" s="69">
        <v>145</v>
      </c>
    </row>
    <row r="6" spans="1:6" x14ac:dyDescent="0.2">
      <c r="A6" s="66">
        <v>1</v>
      </c>
      <c r="B6" s="66">
        <v>511</v>
      </c>
      <c r="C6" s="67" t="s">
        <v>10</v>
      </c>
      <c r="D6" s="68">
        <v>140</v>
      </c>
      <c r="E6" s="69">
        <v>180</v>
      </c>
      <c r="F6" s="69">
        <v>202</v>
      </c>
    </row>
    <row r="7" spans="1:6" x14ac:dyDescent="0.2">
      <c r="A7" s="66">
        <v>1</v>
      </c>
      <c r="B7" s="66">
        <v>518</v>
      </c>
      <c r="C7" s="67" t="s">
        <v>12</v>
      </c>
      <c r="D7" s="68">
        <v>309</v>
      </c>
      <c r="E7" s="69">
        <v>251</v>
      </c>
      <c r="F7" s="69">
        <v>260</v>
      </c>
    </row>
    <row r="8" spans="1:6" x14ac:dyDescent="0.2">
      <c r="A8" s="66">
        <v>1</v>
      </c>
      <c r="B8" s="66">
        <v>521</v>
      </c>
      <c r="C8" s="67" t="s">
        <v>13</v>
      </c>
      <c r="D8" s="68">
        <v>118</v>
      </c>
      <c r="E8" s="69">
        <v>111</v>
      </c>
      <c r="F8" s="69">
        <v>120</v>
      </c>
    </row>
    <row r="9" spans="1:6" x14ac:dyDescent="0.2">
      <c r="A9" s="66">
        <v>1</v>
      </c>
      <c r="B9" s="66">
        <v>524</v>
      </c>
      <c r="C9" s="70" t="s">
        <v>14</v>
      </c>
      <c r="D9" s="68">
        <v>3</v>
      </c>
      <c r="E9" s="69">
        <v>11</v>
      </c>
      <c r="F9" s="69">
        <v>14</v>
      </c>
    </row>
    <row r="10" spans="1:6" x14ac:dyDescent="0.2">
      <c r="A10" s="66">
        <v>1</v>
      </c>
      <c r="B10" s="66">
        <v>525</v>
      </c>
      <c r="C10" s="70" t="s">
        <v>15</v>
      </c>
      <c r="D10" s="68">
        <v>1</v>
      </c>
      <c r="E10" s="69">
        <v>1</v>
      </c>
      <c r="F10" s="69">
        <v>1</v>
      </c>
    </row>
    <row r="11" spans="1:6" x14ac:dyDescent="0.2">
      <c r="A11" s="66">
        <v>1</v>
      </c>
      <c r="B11" s="66">
        <v>527</v>
      </c>
      <c r="C11" s="70" t="s">
        <v>16</v>
      </c>
      <c r="D11" s="68">
        <v>1</v>
      </c>
      <c r="E11" s="69">
        <v>1</v>
      </c>
      <c r="F11" s="69">
        <v>1</v>
      </c>
    </row>
    <row r="12" spans="1:6" x14ac:dyDescent="0.2">
      <c r="A12" s="66">
        <v>1</v>
      </c>
      <c r="B12" s="66">
        <v>549</v>
      </c>
      <c r="C12" s="67" t="s">
        <v>17</v>
      </c>
      <c r="D12" s="68">
        <v>53</v>
      </c>
      <c r="E12" s="69">
        <v>54</v>
      </c>
      <c r="F12" s="69">
        <v>55</v>
      </c>
    </row>
    <row r="13" spans="1:6" x14ac:dyDescent="0.2">
      <c r="A13" s="66">
        <v>1</v>
      </c>
      <c r="B13" s="66">
        <v>558</v>
      </c>
      <c r="C13" s="67" t="s">
        <v>45</v>
      </c>
      <c r="D13" s="68">
        <v>200</v>
      </c>
      <c r="E13" s="69">
        <v>176</v>
      </c>
      <c r="F13" s="69">
        <v>210</v>
      </c>
    </row>
    <row r="14" spans="1:6" x14ac:dyDescent="0.2">
      <c r="A14" s="71" t="s">
        <v>47</v>
      </c>
      <c r="B14" s="72"/>
      <c r="C14" s="73"/>
      <c r="D14" s="74">
        <f>SUM(D3:D13)</f>
        <v>2213</v>
      </c>
      <c r="E14" s="74">
        <f>SUM(E3:E13)</f>
        <v>2202</v>
      </c>
      <c r="F14" s="75">
        <f>SUM(F3:F13)</f>
        <v>2302</v>
      </c>
    </row>
    <row r="15" spans="1:6" x14ac:dyDescent="0.2">
      <c r="A15" s="66">
        <v>1</v>
      </c>
      <c r="B15" s="66">
        <v>602</v>
      </c>
      <c r="C15" s="67" t="s">
        <v>21</v>
      </c>
      <c r="D15" s="68">
        <v>735</v>
      </c>
      <c r="E15" s="69">
        <v>740</v>
      </c>
      <c r="F15" s="69">
        <v>758</v>
      </c>
    </row>
    <row r="16" spans="1:6" x14ac:dyDescent="0.2">
      <c r="A16" s="66">
        <v>1</v>
      </c>
      <c r="B16" s="66">
        <v>648</v>
      </c>
      <c r="C16" s="70" t="s">
        <v>23</v>
      </c>
      <c r="D16" s="68">
        <v>130</v>
      </c>
      <c r="E16" s="69">
        <v>100</v>
      </c>
      <c r="F16" s="69">
        <v>177</v>
      </c>
    </row>
    <row r="17" spans="1:6" x14ac:dyDescent="0.2">
      <c r="A17" s="66">
        <v>1</v>
      </c>
      <c r="B17" s="66">
        <v>672</v>
      </c>
      <c r="C17" s="67" t="s">
        <v>48</v>
      </c>
      <c r="D17" s="68">
        <v>1348</v>
      </c>
      <c r="E17" s="69">
        <v>1362</v>
      </c>
      <c r="F17" s="69">
        <v>1367</v>
      </c>
    </row>
    <row r="18" spans="1:6" x14ac:dyDescent="0.2">
      <c r="A18" s="76" t="s">
        <v>49</v>
      </c>
      <c r="B18" s="77"/>
      <c r="C18" s="78"/>
      <c r="D18" s="79">
        <f>SUM(D15:D17)</f>
        <v>2213</v>
      </c>
      <c r="E18" s="79">
        <f>SUM(E15:E17)</f>
        <v>2202</v>
      </c>
      <c r="F18" s="79">
        <f>SUM(F15:F17)</f>
        <v>2302</v>
      </c>
    </row>
    <row r="19" spans="1:6" x14ac:dyDescent="0.2">
      <c r="A19" s="80" t="s">
        <v>27</v>
      </c>
      <c r="B19" s="81"/>
      <c r="C19" s="82"/>
      <c r="D19" s="79">
        <f>SUM(D15:D17)</f>
        <v>2213</v>
      </c>
      <c r="E19" s="79">
        <f>SUM(E15:E17)</f>
        <v>2202</v>
      </c>
      <c r="F19" s="79">
        <f>SUM(F15:F17)</f>
        <v>2302</v>
      </c>
    </row>
    <row r="20" spans="1:6" x14ac:dyDescent="0.2">
      <c r="A20" s="80" t="s">
        <v>28</v>
      </c>
      <c r="B20" s="81"/>
      <c r="C20" s="82"/>
      <c r="D20" s="79">
        <f>SUM(D3:D13)</f>
        <v>2213</v>
      </c>
      <c r="E20" s="79">
        <f>SUM(E3:E13)</f>
        <v>2202</v>
      </c>
      <c r="F20" s="79">
        <f>SUM(F3:F13)</f>
        <v>2302</v>
      </c>
    </row>
    <row r="21" spans="1:6" x14ac:dyDescent="0.2">
      <c r="A21" s="80" t="s">
        <v>29</v>
      </c>
      <c r="B21" s="81"/>
      <c r="C21" s="82"/>
      <c r="D21" s="79">
        <f>SUM(D19-D20)</f>
        <v>0</v>
      </c>
      <c r="E21" s="79">
        <f>SUM(E19-E20)</f>
        <v>0</v>
      </c>
      <c r="F21" s="79">
        <f>SUM(F19-F20)</f>
        <v>0</v>
      </c>
    </row>
    <row r="22" spans="1:6" x14ac:dyDescent="0.2">
      <c r="A22" s="83"/>
      <c r="B22" s="84"/>
      <c r="C22" s="85"/>
      <c r="D22" s="86"/>
      <c r="E22" s="86"/>
      <c r="F22" s="87"/>
    </row>
    <row r="23" spans="1:6" x14ac:dyDescent="0.2">
      <c r="A23" s="80" t="s">
        <v>36</v>
      </c>
      <c r="B23" s="81"/>
      <c r="C23" s="82"/>
      <c r="D23" s="79">
        <f>SUM(D15:D17)</f>
        <v>2213</v>
      </c>
      <c r="E23" s="79">
        <f>SUM(E19)</f>
        <v>2202</v>
      </c>
      <c r="F23" s="79">
        <f>SUM(F19)</f>
        <v>2302</v>
      </c>
    </row>
    <row r="24" spans="1:6" x14ac:dyDescent="0.2">
      <c r="A24" s="80" t="s">
        <v>37</v>
      </c>
      <c r="B24" s="81"/>
      <c r="C24" s="82"/>
      <c r="D24" s="79">
        <f>SUM(D15:D17)</f>
        <v>2213</v>
      </c>
      <c r="E24" s="79">
        <f>SUM(E20)</f>
        <v>2202</v>
      </c>
      <c r="F24" s="79">
        <f>SUM(F20)</f>
        <v>2302</v>
      </c>
    </row>
    <row r="25" spans="1:6" x14ac:dyDescent="0.2">
      <c r="A25" s="88" t="s">
        <v>38</v>
      </c>
      <c r="B25" s="89"/>
      <c r="C25" s="90"/>
      <c r="D25" s="79">
        <f>SUM(D23-D24)</f>
        <v>0</v>
      </c>
      <c r="E25" s="79">
        <f>SUM(E23-E24)</f>
        <v>0</v>
      </c>
      <c r="F25" s="79">
        <f>SUM(F23-F24)</f>
        <v>0</v>
      </c>
    </row>
  </sheetData>
  <mergeCells count="1">
    <mergeCell ref="A1:F1"/>
  </mergeCells>
  <pageMargins left="0.196527777777778" right="0.196527777777778" top="0.196527777777778" bottom="0.37916666666666698" header="0.51180555555555496" footer="0.196527777777778"/>
  <pageSetup paperSize="9" scale="82" firstPageNumber="0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>
      <selection activeCell="J33" sqref="J33"/>
    </sheetView>
  </sheetViews>
  <sheetFormatPr defaultRowHeight="15" x14ac:dyDescent="0.25"/>
  <cols>
    <col min="1" max="1" width="4.42578125" style="123" customWidth="1"/>
    <col min="2" max="2" width="6" style="123" customWidth="1"/>
    <col min="3" max="3" width="40.28515625" style="124" customWidth="1"/>
    <col min="4" max="4" width="9.140625" style="96" customWidth="1"/>
    <col min="5" max="16384" width="9.140625" style="96"/>
  </cols>
  <sheetData>
    <row r="1" spans="1:7" ht="30.75" customHeight="1" x14ac:dyDescent="0.25">
      <c r="A1" s="95" t="s">
        <v>67</v>
      </c>
      <c r="B1" s="95"/>
      <c r="C1" s="95"/>
      <c r="D1" s="95"/>
      <c r="E1" s="95"/>
    </row>
    <row r="2" spans="1:7" x14ac:dyDescent="0.25">
      <c r="A2" s="97"/>
      <c r="B2" s="97"/>
      <c r="C2" s="97"/>
      <c r="D2" s="97"/>
      <c r="E2" s="97"/>
    </row>
    <row r="3" spans="1:7" ht="28.5" x14ac:dyDescent="0.25">
      <c r="A3" s="98" t="s">
        <v>0</v>
      </c>
      <c r="B3" s="98" t="s">
        <v>1</v>
      </c>
      <c r="C3" s="99" t="s">
        <v>39</v>
      </c>
      <c r="D3" s="100" t="s">
        <v>59</v>
      </c>
      <c r="E3" s="101" t="s">
        <v>5</v>
      </c>
      <c r="F3" s="101" t="s">
        <v>6</v>
      </c>
    </row>
    <row r="4" spans="1:7" x14ac:dyDescent="0.25">
      <c r="A4" s="102">
        <v>1</v>
      </c>
      <c r="B4" s="102">
        <v>501</v>
      </c>
      <c r="C4" s="103" t="s">
        <v>7</v>
      </c>
      <c r="D4" s="104">
        <v>257</v>
      </c>
      <c r="E4" s="104">
        <v>260</v>
      </c>
      <c r="F4" s="104">
        <v>260</v>
      </c>
      <c r="G4" s="105"/>
    </row>
    <row r="5" spans="1:7" x14ac:dyDescent="0.25">
      <c r="A5" s="102">
        <v>1</v>
      </c>
      <c r="B5" s="102">
        <v>511</v>
      </c>
      <c r="C5" s="103" t="s">
        <v>10</v>
      </c>
      <c r="D5" s="104">
        <v>50</v>
      </c>
      <c r="E5" s="104">
        <v>50</v>
      </c>
      <c r="F5" s="104">
        <v>50</v>
      </c>
      <c r="G5" s="105"/>
    </row>
    <row r="6" spans="1:7" x14ac:dyDescent="0.25">
      <c r="A6" s="102">
        <v>1</v>
      </c>
      <c r="B6" s="102">
        <v>518</v>
      </c>
      <c r="C6" s="103" t="s">
        <v>12</v>
      </c>
      <c r="D6" s="104">
        <v>465</v>
      </c>
      <c r="E6" s="104">
        <v>465</v>
      </c>
      <c r="F6" s="104">
        <v>465</v>
      </c>
    </row>
    <row r="7" spans="1:7" x14ac:dyDescent="0.25">
      <c r="A7" s="102">
        <v>1</v>
      </c>
      <c r="B7" s="102">
        <v>521</v>
      </c>
      <c r="C7" s="103" t="s">
        <v>13</v>
      </c>
      <c r="D7" s="104">
        <v>300</v>
      </c>
      <c r="E7" s="104">
        <v>300</v>
      </c>
      <c r="F7" s="104">
        <v>300</v>
      </c>
    </row>
    <row r="8" spans="1:7" x14ac:dyDescent="0.25">
      <c r="A8" s="102">
        <v>1</v>
      </c>
      <c r="B8" s="102">
        <v>549</v>
      </c>
      <c r="C8" s="103" t="s">
        <v>17</v>
      </c>
      <c r="D8" s="104">
        <v>30</v>
      </c>
      <c r="E8" s="104">
        <v>30</v>
      </c>
      <c r="F8" s="104">
        <v>30</v>
      </c>
    </row>
    <row r="9" spans="1:7" x14ac:dyDescent="0.25">
      <c r="A9" s="102">
        <v>1</v>
      </c>
      <c r="B9" s="102">
        <v>558</v>
      </c>
      <c r="C9" s="103" t="s">
        <v>45</v>
      </c>
      <c r="D9" s="104">
        <v>50</v>
      </c>
      <c r="E9" s="104">
        <v>50</v>
      </c>
      <c r="F9" s="104">
        <v>50</v>
      </c>
    </row>
    <row r="10" spans="1:7" x14ac:dyDescent="0.25">
      <c r="A10" s="102">
        <v>1</v>
      </c>
      <c r="B10" s="102">
        <v>591</v>
      </c>
      <c r="C10" s="103" t="s">
        <v>46</v>
      </c>
      <c r="D10" s="104">
        <v>1.0029999999999999</v>
      </c>
      <c r="E10" s="104">
        <v>1.0029999999999999</v>
      </c>
      <c r="F10" s="104">
        <v>1.0029999999999999</v>
      </c>
    </row>
    <row r="11" spans="1:7" x14ac:dyDescent="0.25">
      <c r="A11" s="106" t="s">
        <v>47</v>
      </c>
      <c r="B11" s="106"/>
      <c r="C11" s="107"/>
      <c r="D11" s="108">
        <f>SUM(D4:D10)</f>
        <v>1153.0029999999999</v>
      </c>
      <c r="E11" s="108">
        <f>SUM(E4:E10)</f>
        <v>1156.0029999999999</v>
      </c>
      <c r="F11" s="108">
        <f>SUM(F4:F10)</f>
        <v>1156.0029999999999</v>
      </c>
    </row>
    <row r="12" spans="1:7" x14ac:dyDescent="0.25">
      <c r="A12" s="102">
        <v>1</v>
      </c>
      <c r="B12" s="102">
        <v>602</v>
      </c>
      <c r="C12" s="103" t="s">
        <v>21</v>
      </c>
      <c r="D12" s="104">
        <v>900</v>
      </c>
      <c r="E12" s="104">
        <v>903</v>
      </c>
      <c r="F12" s="104">
        <v>903</v>
      </c>
    </row>
    <row r="13" spans="1:7" x14ac:dyDescent="0.25">
      <c r="A13" s="102">
        <v>1</v>
      </c>
      <c r="B13" s="102">
        <v>648</v>
      </c>
      <c r="C13" s="103" t="s">
        <v>23</v>
      </c>
      <c r="D13" s="104">
        <v>0</v>
      </c>
      <c r="E13" s="104">
        <v>0</v>
      </c>
      <c r="F13" s="104">
        <v>0</v>
      </c>
    </row>
    <row r="14" spans="1:7" x14ac:dyDescent="0.25">
      <c r="A14" s="102">
        <v>1</v>
      </c>
      <c r="B14" s="102">
        <v>662</v>
      </c>
      <c r="C14" s="103" t="s">
        <v>24</v>
      </c>
      <c r="D14" s="104">
        <v>3.0089999999999995</v>
      </c>
      <c r="E14" s="104">
        <v>3.0210359999999996</v>
      </c>
      <c r="F14" s="104">
        <v>3.0210359999999996</v>
      </c>
    </row>
    <row r="15" spans="1:7" x14ac:dyDescent="0.25">
      <c r="A15" s="102">
        <v>1</v>
      </c>
      <c r="B15" s="102">
        <v>672</v>
      </c>
      <c r="C15" s="103" t="s">
        <v>48</v>
      </c>
      <c r="D15" s="104">
        <v>250</v>
      </c>
      <c r="E15" s="104">
        <v>250</v>
      </c>
      <c r="F15" s="104">
        <v>250</v>
      </c>
    </row>
    <row r="16" spans="1:7" x14ac:dyDescent="0.25">
      <c r="A16" s="106" t="s">
        <v>49</v>
      </c>
      <c r="B16" s="106"/>
      <c r="C16" s="107"/>
      <c r="D16" s="109">
        <f>SUM(D12:D15)</f>
        <v>1153.009</v>
      </c>
      <c r="E16" s="109">
        <f>SUM(E12:E15)</f>
        <v>1156.0210360000001</v>
      </c>
      <c r="F16" s="109">
        <f>SUM(F12:F15)</f>
        <v>1156.0210360000001</v>
      </c>
    </row>
    <row r="17" spans="1:6" x14ac:dyDescent="0.25">
      <c r="A17" s="106" t="s">
        <v>27</v>
      </c>
      <c r="B17" s="106"/>
      <c r="C17" s="107"/>
      <c r="D17" s="110">
        <f>D16</f>
        <v>1153.009</v>
      </c>
      <c r="E17" s="110">
        <f>E16</f>
        <v>1156.0210360000001</v>
      </c>
      <c r="F17" s="110">
        <f>F16</f>
        <v>1156.0210360000001</v>
      </c>
    </row>
    <row r="18" spans="1:6" x14ac:dyDescent="0.25">
      <c r="A18" s="106" t="s">
        <v>28</v>
      </c>
      <c r="B18" s="106"/>
      <c r="C18" s="107"/>
      <c r="D18" s="110">
        <f>D11</f>
        <v>1153.0029999999999</v>
      </c>
      <c r="E18" s="110">
        <f>E11</f>
        <v>1156.0029999999999</v>
      </c>
      <c r="F18" s="110">
        <f>F11</f>
        <v>1156.0029999999999</v>
      </c>
    </row>
    <row r="19" spans="1:6" x14ac:dyDescent="0.25">
      <c r="A19" s="111" t="s">
        <v>29</v>
      </c>
      <c r="B19" s="111"/>
      <c r="C19" s="112"/>
      <c r="D19" s="113">
        <v>0</v>
      </c>
      <c r="E19" s="113">
        <v>0</v>
      </c>
      <c r="F19" s="113">
        <v>0</v>
      </c>
    </row>
    <row r="20" spans="1:6" s="117" customFormat="1" x14ac:dyDescent="0.25">
      <c r="A20" s="114"/>
      <c r="B20" s="114"/>
      <c r="C20" s="115"/>
      <c r="D20" s="116"/>
      <c r="E20" s="116"/>
      <c r="F20" s="116"/>
    </row>
    <row r="21" spans="1:6" x14ac:dyDescent="0.25">
      <c r="A21" s="118"/>
      <c r="B21" s="118"/>
      <c r="C21" s="119"/>
      <c r="D21" s="120"/>
      <c r="E21" s="120"/>
      <c r="F21" s="120"/>
    </row>
    <row r="22" spans="1:6" x14ac:dyDescent="0.25">
      <c r="A22" s="121" t="s">
        <v>36</v>
      </c>
      <c r="B22" s="121"/>
      <c r="C22" s="122"/>
      <c r="D22" s="109">
        <f>D17</f>
        <v>1153.009</v>
      </c>
      <c r="E22" s="109">
        <f>E17</f>
        <v>1156.0210360000001</v>
      </c>
      <c r="F22" s="109">
        <f>F17</f>
        <v>1156.0210360000001</v>
      </c>
    </row>
    <row r="23" spans="1:6" x14ac:dyDescent="0.25">
      <c r="A23" s="106" t="s">
        <v>37</v>
      </c>
      <c r="B23" s="106"/>
      <c r="C23" s="107"/>
      <c r="D23" s="110">
        <f>D11</f>
        <v>1153.0029999999999</v>
      </c>
      <c r="E23" s="110">
        <f>E11</f>
        <v>1156.0029999999999</v>
      </c>
      <c r="F23" s="110">
        <f>F11</f>
        <v>1156.0029999999999</v>
      </c>
    </row>
    <row r="24" spans="1:6" x14ac:dyDescent="0.25">
      <c r="A24" s="106" t="s">
        <v>38</v>
      </c>
      <c r="B24" s="106"/>
      <c r="C24" s="107"/>
      <c r="D24" s="110">
        <v>0</v>
      </c>
      <c r="E24" s="110">
        <v>0</v>
      </c>
      <c r="F24" s="110">
        <v>0</v>
      </c>
    </row>
    <row r="27" spans="1:6" x14ac:dyDescent="0.25">
      <c r="A27" s="123" t="s">
        <v>60</v>
      </c>
      <c r="B27" s="124"/>
    </row>
    <row r="28" spans="1:6" x14ac:dyDescent="0.25">
      <c r="A28" s="123" t="s">
        <v>56</v>
      </c>
      <c r="D28" s="96" t="s">
        <v>57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H25" sqref="H25"/>
    </sheetView>
  </sheetViews>
  <sheetFormatPr defaultRowHeight="14.25" x14ac:dyDescent="0.2"/>
  <cols>
    <col min="1" max="2" width="9.140625" style="29"/>
    <col min="3" max="3" width="40" style="29" customWidth="1"/>
    <col min="4" max="4" width="12.140625" style="29" customWidth="1"/>
    <col min="5" max="5" width="11" style="29" customWidth="1"/>
    <col min="6" max="6" width="11.5703125" style="29" customWidth="1"/>
    <col min="7" max="16384" width="9.140625" style="29"/>
  </cols>
  <sheetData>
    <row r="1" spans="1:10" ht="35.1" customHeight="1" x14ac:dyDescent="0.2">
      <c r="A1" s="125" t="s">
        <v>61</v>
      </c>
      <c r="B1" s="125"/>
      <c r="C1" s="125"/>
      <c r="D1" s="125"/>
      <c r="E1" s="125"/>
    </row>
    <row r="2" spans="1:10" ht="28.5" x14ac:dyDescent="0.2">
      <c r="A2" s="30" t="s">
        <v>0</v>
      </c>
      <c r="B2" s="30" t="s">
        <v>1</v>
      </c>
      <c r="C2" s="31" t="s">
        <v>39</v>
      </c>
      <c r="D2" s="33" t="s">
        <v>59</v>
      </c>
      <c r="E2" s="33" t="s">
        <v>5</v>
      </c>
      <c r="F2" s="33" t="s">
        <v>6</v>
      </c>
    </row>
    <row r="3" spans="1:10" x14ac:dyDescent="0.2">
      <c r="A3" s="34">
        <v>1</v>
      </c>
      <c r="B3" s="34">
        <v>501</v>
      </c>
      <c r="C3" s="35" t="s">
        <v>7</v>
      </c>
      <c r="D3" s="126">
        <v>209</v>
      </c>
      <c r="E3" s="126">
        <v>209</v>
      </c>
      <c r="F3" s="126">
        <v>209</v>
      </c>
      <c r="J3" s="127"/>
    </row>
    <row r="4" spans="1:10" x14ac:dyDescent="0.2">
      <c r="A4" s="34">
        <v>1</v>
      </c>
      <c r="B4" s="34">
        <v>502</v>
      </c>
      <c r="C4" s="35" t="s">
        <v>8</v>
      </c>
      <c r="D4" s="126">
        <v>210</v>
      </c>
      <c r="E4" s="126">
        <v>210</v>
      </c>
      <c r="F4" s="126">
        <v>210</v>
      </c>
      <c r="J4" s="127"/>
    </row>
    <row r="5" spans="1:10" x14ac:dyDescent="0.2">
      <c r="A5" s="34">
        <v>1</v>
      </c>
      <c r="B5" s="34">
        <v>503</v>
      </c>
      <c r="C5" s="35" t="s">
        <v>51</v>
      </c>
      <c r="D5" s="126">
        <v>20</v>
      </c>
      <c r="E5" s="126">
        <v>20</v>
      </c>
      <c r="F5" s="126">
        <v>20</v>
      </c>
      <c r="J5" s="127"/>
    </row>
    <row r="6" spans="1:10" x14ac:dyDescent="0.2">
      <c r="A6" s="34">
        <v>1</v>
      </c>
      <c r="B6" s="34">
        <v>511</v>
      </c>
      <c r="C6" s="35" t="s">
        <v>10</v>
      </c>
      <c r="D6" s="126">
        <v>120</v>
      </c>
      <c r="E6" s="126">
        <v>120</v>
      </c>
      <c r="F6" s="126">
        <v>120</v>
      </c>
      <c r="J6" s="127"/>
    </row>
    <row r="7" spans="1:10" x14ac:dyDescent="0.2">
      <c r="A7" s="34">
        <v>1</v>
      </c>
      <c r="B7" s="34">
        <v>512</v>
      </c>
      <c r="C7" s="35" t="s">
        <v>11</v>
      </c>
      <c r="D7" s="126">
        <v>25</v>
      </c>
      <c r="E7" s="126">
        <v>25</v>
      </c>
      <c r="F7" s="126">
        <v>25</v>
      </c>
      <c r="J7" s="127"/>
    </row>
    <row r="8" spans="1:10" x14ac:dyDescent="0.2">
      <c r="A8" s="34">
        <v>1</v>
      </c>
      <c r="B8" s="34">
        <v>513</v>
      </c>
      <c r="C8" s="35" t="s">
        <v>62</v>
      </c>
      <c r="D8" s="126">
        <v>10</v>
      </c>
      <c r="E8" s="126">
        <v>10</v>
      </c>
      <c r="F8" s="126">
        <v>10</v>
      </c>
      <c r="J8" s="127"/>
    </row>
    <row r="9" spans="1:10" x14ac:dyDescent="0.2">
      <c r="A9" s="34">
        <v>1</v>
      </c>
      <c r="B9" s="34">
        <v>518</v>
      </c>
      <c r="C9" s="35" t="s">
        <v>12</v>
      </c>
      <c r="D9" s="126">
        <v>319</v>
      </c>
      <c r="E9" s="126">
        <v>320</v>
      </c>
      <c r="F9" s="126">
        <v>320</v>
      </c>
      <c r="J9" s="127"/>
    </row>
    <row r="10" spans="1:10" x14ac:dyDescent="0.2">
      <c r="A10" s="34">
        <v>1</v>
      </c>
      <c r="B10" s="34">
        <v>521</v>
      </c>
      <c r="C10" s="35" t="s">
        <v>13</v>
      </c>
      <c r="D10" s="126">
        <v>130</v>
      </c>
      <c r="E10" s="126">
        <v>130</v>
      </c>
      <c r="F10" s="126">
        <v>130</v>
      </c>
      <c r="J10" s="127"/>
    </row>
    <row r="11" spans="1:10" x14ac:dyDescent="0.2">
      <c r="A11" s="34">
        <v>1</v>
      </c>
      <c r="B11" s="34">
        <v>527</v>
      </c>
      <c r="C11" s="128" t="s">
        <v>63</v>
      </c>
      <c r="D11" s="126">
        <v>20</v>
      </c>
      <c r="E11" s="126">
        <v>20</v>
      </c>
      <c r="F11" s="126">
        <v>20</v>
      </c>
      <c r="J11" s="127"/>
    </row>
    <row r="12" spans="1:10" x14ac:dyDescent="0.2">
      <c r="A12" s="34">
        <v>1</v>
      </c>
      <c r="B12" s="34">
        <v>549</v>
      </c>
      <c r="C12" s="35" t="s">
        <v>17</v>
      </c>
      <c r="D12" s="126">
        <v>65.97</v>
      </c>
      <c r="E12" s="126">
        <v>65.97</v>
      </c>
      <c r="F12" s="126">
        <v>65.97</v>
      </c>
      <c r="J12" s="127"/>
    </row>
    <row r="13" spans="1:10" x14ac:dyDescent="0.2">
      <c r="A13" s="34">
        <v>1</v>
      </c>
      <c r="B13" s="34">
        <v>551</v>
      </c>
      <c r="C13" s="128" t="s">
        <v>18</v>
      </c>
      <c r="D13" s="126">
        <v>37</v>
      </c>
      <c r="E13" s="126">
        <v>36</v>
      </c>
      <c r="F13" s="126">
        <v>36</v>
      </c>
      <c r="J13" s="127"/>
    </row>
    <row r="14" spans="1:10" x14ac:dyDescent="0.2">
      <c r="A14" s="34">
        <v>1</v>
      </c>
      <c r="B14" s="34">
        <v>558</v>
      </c>
      <c r="C14" s="35" t="s">
        <v>45</v>
      </c>
      <c r="D14" s="129">
        <v>249.03</v>
      </c>
      <c r="E14" s="129">
        <v>249.03</v>
      </c>
      <c r="F14" s="129">
        <v>249.03</v>
      </c>
      <c r="J14" s="127"/>
    </row>
    <row r="15" spans="1:10" x14ac:dyDescent="0.2">
      <c r="A15" s="130" t="s">
        <v>64</v>
      </c>
      <c r="B15" s="131"/>
      <c r="C15" s="132"/>
      <c r="D15" s="133">
        <f>SUM(D3:D14)</f>
        <v>1415</v>
      </c>
      <c r="E15" s="133">
        <f>SUM(E3:E14)</f>
        <v>1415</v>
      </c>
      <c r="F15" s="133">
        <f>SUM(F3:F14)</f>
        <v>1415</v>
      </c>
      <c r="G15" s="37"/>
      <c r="J15" s="127"/>
    </row>
    <row r="16" spans="1:10" x14ac:dyDescent="0.2">
      <c r="A16" s="34">
        <v>1</v>
      </c>
      <c r="B16" s="34">
        <v>602</v>
      </c>
      <c r="C16" s="35" t="s">
        <v>21</v>
      </c>
      <c r="D16" s="129">
        <v>1165</v>
      </c>
      <c r="E16" s="129">
        <v>1165</v>
      </c>
      <c r="F16" s="129">
        <v>1165</v>
      </c>
      <c r="J16" s="127"/>
    </row>
    <row r="17" spans="1:10" x14ac:dyDescent="0.2">
      <c r="A17" s="34">
        <v>1</v>
      </c>
      <c r="B17" s="34">
        <v>672</v>
      </c>
      <c r="C17" s="35" t="s">
        <v>48</v>
      </c>
      <c r="D17" s="129">
        <v>250</v>
      </c>
      <c r="E17" s="129">
        <v>250</v>
      </c>
      <c r="F17" s="129">
        <v>250</v>
      </c>
      <c r="J17" s="127"/>
    </row>
    <row r="18" spans="1:10" x14ac:dyDescent="0.2">
      <c r="A18" s="38" t="s">
        <v>49</v>
      </c>
      <c r="B18" s="38"/>
      <c r="C18" s="134"/>
      <c r="D18" s="135">
        <f>SUM(D16:D17)</f>
        <v>1415</v>
      </c>
      <c r="E18" s="135">
        <f>SUM(E16:E17)</f>
        <v>1415</v>
      </c>
      <c r="F18" s="135">
        <f>SUM(F16:F17)</f>
        <v>1415</v>
      </c>
      <c r="J18" s="127"/>
    </row>
    <row r="19" spans="1:10" x14ac:dyDescent="0.2">
      <c r="A19" s="38" t="s">
        <v>27</v>
      </c>
      <c r="B19" s="38"/>
      <c r="C19" s="134"/>
      <c r="D19" s="136">
        <v>1415</v>
      </c>
      <c r="E19" s="136">
        <v>1415</v>
      </c>
      <c r="F19" s="136">
        <v>1415</v>
      </c>
      <c r="H19" s="37"/>
      <c r="J19" s="127"/>
    </row>
    <row r="20" spans="1:10" x14ac:dyDescent="0.2">
      <c r="A20" s="38" t="s">
        <v>28</v>
      </c>
      <c r="B20" s="38"/>
      <c r="C20" s="134"/>
      <c r="D20" s="135">
        <v>1415</v>
      </c>
      <c r="E20" s="135">
        <v>1415</v>
      </c>
      <c r="F20" s="135">
        <v>1415</v>
      </c>
      <c r="J20" s="137"/>
    </row>
    <row r="21" spans="1:10" x14ac:dyDescent="0.2">
      <c r="A21" s="38" t="s">
        <v>29</v>
      </c>
      <c r="B21" s="38"/>
      <c r="C21" s="134"/>
      <c r="D21" s="135">
        <v>0</v>
      </c>
      <c r="E21" s="135">
        <v>0</v>
      </c>
      <c r="F21" s="135">
        <v>0</v>
      </c>
    </row>
    <row r="22" spans="1:10" x14ac:dyDescent="0.2">
      <c r="A22" s="34"/>
      <c r="B22" s="34"/>
      <c r="C22" s="35"/>
      <c r="D22" s="138"/>
      <c r="E22" s="138"/>
      <c r="F22" s="138"/>
    </row>
    <row r="23" spans="1:10" x14ac:dyDescent="0.2">
      <c r="A23" s="38" t="s">
        <v>36</v>
      </c>
      <c r="B23" s="38"/>
      <c r="C23" s="134"/>
      <c r="D23" s="135">
        <v>1415</v>
      </c>
      <c r="E23" s="135">
        <v>1415</v>
      </c>
      <c r="F23" s="135">
        <v>1415</v>
      </c>
    </row>
    <row r="24" spans="1:10" x14ac:dyDescent="0.2">
      <c r="A24" s="38" t="s">
        <v>37</v>
      </c>
      <c r="B24" s="38"/>
      <c r="C24" s="134"/>
      <c r="D24" s="135">
        <v>1415</v>
      </c>
      <c r="E24" s="135">
        <v>1415</v>
      </c>
      <c r="F24" s="135">
        <v>1415</v>
      </c>
    </row>
    <row r="25" spans="1:10" x14ac:dyDescent="0.2">
      <c r="A25" s="38" t="s">
        <v>38</v>
      </c>
      <c r="B25" s="38"/>
      <c r="C25" s="134"/>
      <c r="D25" s="135">
        <v>0</v>
      </c>
      <c r="E25" s="135">
        <v>0</v>
      </c>
      <c r="F25" s="135">
        <v>0</v>
      </c>
    </row>
  </sheetData>
  <mergeCells count="1">
    <mergeCell ref="A1:E1"/>
  </mergeCells>
  <pageMargins left="0.7" right="0.7" top="0.78740157499999996" bottom="0.78740157499999996" header="0.3" footer="0.3"/>
  <pageSetup paperSize="9" scale="9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workbookViewId="0">
      <pane ySplit="2" topLeftCell="A9" activePane="bottomLeft" state="frozen"/>
      <selection pane="bottomLeft" activeCell="I33" sqref="I33"/>
    </sheetView>
  </sheetViews>
  <sheetFormatPr defaultRowHeight="14.25" x14ac:dyDescent="0.2"/>
  <cols>
    <col min="1" max="1" width="9.140625" style="58" customWidth="1"/>
    <col min="2" max="2" width="6" style="58" customWidth="1"/>
    <col min="3" max="3" width="48.28515625" style="59" customWidth="1"/>
    <col min="4" max="4" width="14.85546875" style="143" customWidth="1"/>
    <col min="5" max="16384" width="9.140625" style="29"/>
  </cols>
  <sheetData>
    <row r="1" spans="1:6" ht="54" customHeight="1" x14ac:dyDescent="0.2">
      <c r="A1" s="125" t="s">
        <v>68</v>
      </c>
      <c r="B1" s="125"/>
      <c r="C1" s="125"/>
      <c r="D1" s="125"/>
      <c r="E1" s="125"/>
      <c r="F1" s="125"/>
    </row>
    <row r="2" spans="1:6" ht="36.200000000000003" customHeight="1" x14ac:dyDescent="0.2">
      <c r="A2" s="30" t="s">
        <v>0</v>
      </c>
      <c r="B2" s="30" t="s">
        <v>1</v>
      </c>
      <c r="C2" s="31" t="s">
        <v>39</v>
      </c>
      <c r="D2" s="33" t="s">
        <v>59</v>
      </c>
      <c r="E2" s="33" t="s">
        <v>5</v>
      </c>
      <c r="F2" s="33" t="s">
        <v>6</v>
      </c>
    </row>
    <row r="3" spans="1:6" x14ac:dyDescent="0.2">
      <c r="A3" s="34">
        <v>1</v>
      </c>
      <c r="B3" s="34">
        <v>501</v>
      </c>
      <c r="C3" s="139" t="s">
        <v>7</v>
      </c>
      <c r="D3" s="140">
        <v>1514</v>
      </c>
      <c r="E3" s="46">
        <v>1556.39</v>
      </c>
      <c r="F3" s="46">
        <v>1560.93</v>
      </c>
    </row>
    <row r="4" spans="1:6" x14ac:dyDescent="0.2">
      <c r="A4" s="34">
        <v>1</v>
      </c>
      <c r="B4" s="34">
        <v>502</v>
      </c>
      <c r="C4" s="139" t="s">
        <v>8</v>
      </c>
      <c r="D4" s="140">
        <v>1705</v>
      </c>
      <c r="E4" s="46">
        <v>1752.74</v>
      </c>
      <c r="F4" s="46">
        <v>1757.85</v>
      </c>
    </row>
    <row r="5" spans="1:6" x14ac:dyDescent="0.2">
      <c r="A5" s="34">
        <v>1</v>
      </c>
      <c r="B5" s="34">
        <v>503</v>
      </c>
      <c r="C5" s="139" t="s">
        <v>69</v>
      </c>
      <c r="D5" s="140">
        <v>835</v>
      </c>
      <c r="E5" s="46">
        <v>858.38</v>
      </c>
      <c r="F5" s="46">
        <v>860.88</v>
      </c>
    </row>
    <row r="6" spans="1:6" x14ac:dyDescent="0.2">
      <c r="A6" s="34">
        <v>1</v>
      </c>
      <c r="B6" s="34">
        <v>511</v>
      </c>
      <c r="C6" s="139" t="s">
        <v>10</v>
      </c>
      <c r="D6" s="140">
        <v>2438</v>
      </c>
      <c r="E6" s="46">
        <v>2506.2600000000002</v>
      </c>
      <c r="F6" s="46">
        <v>2513.5700000000002</v>
      </c>
    </row>
    <row r="7" spans="1:6" x14ac:dyDescent="0.2">
      <c r="A7" s="34">
        <v>1</v>
      </c>
      <c r="B7" s="34">
        <v>512</v>
      </c>
      <c r="C7" s="139" t="s">
        <v>11</v>
      </c>
      <c r="D7" s="140">
        <v>7</v>
      </c>
      <c r="E7" s="46">
        <v>7.19</v>
      </c>
      <c r="F7" s="46">
        <v>7.21</v>
      </c>
    </row>
    <row r="8" spans="1:6" x14ac:dyDescent="0.2">
      <c r="A8" s="34">
        <v>1</v>
      </c>
      <c r="B8" s="34">
        <v>518</v>
      </c>
      <c r="C8" s="139" t="s">
        <v>12</v>
      </c>
      <c r="D8" s="140">
        <v>1176</v>
      </c>
      <c r="E8" s="46">
        <v>1208.92</v>
      </c>
      <c r="F8" s="46">
        <v>1212.45</v>
      </c>
    </row>
    <row r="9" spans="1:6" x14ac:dyDescent="0.2">
      <c r="A9" s="34">
        <v>1</v>
      </c>
      <c r="B9" s="34">
        <v>521</v>
      </c>
      <c r="C9" s="139" t="s">
        <v>13</v>
      </c>
      <c r="D9" s="140">
        <v>8955</v>
      </c>
      <c r="E9" s="46">
        <v>9205.74</v>
      </c>
      <c r="F9" s="46">
        <v>9232.6</v>
      </c>
    </row>
    <row r="10" spans="1:6" x14ac:dyDescent="0.2">
      <c r="A10" s="34">
        <v>1</v>
      </c>
      <c r="B10" s="34">
        <v>524</v>
      </c>
      <c r="C10" s="139" t="s">
        <v>14</v>
      </c>
      <c r="D10" s="140">
        <v>2915</v>
      </c>
      <c r="E10" s="46">
        <v>2996.62</v>
      </c>
      <c r="F10" s="46">
        <v>3005.36</v>
      </c>
    </row>
    <row r="11" spans="1:6" x14ac:dyDescent="0.2">
      <c r="A11" s="34">
        <v>1</v>
      </c>
      <c r="B11" s="34">
        <v>527</v>
      </c>
      <c r="C11" s="139" t="s">
        <v>16</v>
      </c>
      <c r="D11" s="140">
        <v>170</v>
      </c>
      <c r="E11" s="46">
        <v>174.76</v>
      </c>
      <c r="F11" s="46">
        <v>175.27</v>
      </c>
    </row>
    <row r="12" spans="1:6" x14ac:dyDescent="0.2">
      <c r="A12" s="34">
        <v>1</v>
      </c>
      <c r="B12" s="34">
        <v>528</v>
      </c>
      <c r="C12" s="139" t="s">
        <v>70</v>
      </c>
      <c r="D12" s="140">
        <v>215</v>
      </c>
      <c r="E12" s="46">
        <v>221.02</v>
      </c>
      <c r="F12" s="46">
        <v>221.66</v>
      </c>
    </row>
    <row r="13" spans="1:6" x14ac:dyDescent="0.2">
      <c r="A13" s="34">
        <v>1</v>
      </c>
      <c r="B13" s="34">
        <v>538</v>
      </c>
      <c r="C13" s="139" t="s">
        <v>71</v>
      </c>
      <c r="D13" s="140">
        <v>3</v>
      </c>
      <c r="E13" s="46">
        <v>3.08</v>
      </c>
      <c r="F13" s="46">
        <v>3.09</v>
      </c>
    </row>
    <row r="14" spans="1:6" x14ac:dyDescent="0.2">
      <c r="A14" s="34">
        <v>1</v>
      </c>
      <c r="B14" s="34">
        <v>549</v>
      </c>
      <c r="C14" s="139" t="s">
        <v>17</v>
      </c>
      <c r="D14" s="140">
        <v>421</v>
      </c>
      <c r="E14" s="129">
        <v>432.78</v>
      </c>
      <c r="F14" s="129">
        <v>434.05</v>
      </c>
    </row>
    <row r="15" spans="1:6" x14ac:dyDescent="0.2">
      <c r="A15" s="34">
        <v>1</v>
      </c>
      <c r="B15" s="34">
        <v>551</v>
      </c>
      <c r="C15" s="139" t="s">
        <v>18</v>
      </c>
      <c r="D15" s="140">
        <v>1439</v>
      </c>
      <c r="E15" s="129">
        <v>1479.29</v>
      </c>
      <c r="F15" s="129">
        <v>1483.6</v>
      </c>
    </row>
    <row r="16" spans="1:6" x14ac:dyDescent="0.2">
      <c r="A16" s="34">
        <v>1</v>
      </c>
      <c r="B16" s="34">
        <v>558</v>
      </c>
      <c r="C16" s="139" t="s">
        <v>45</v>
      </c>
      <c r="D16" s="140">
        <v>52</v>
      </c>
      <c r="E16" s="129">
        <v>53.45</v>
      </c>
      <c r="F16" s="129">
        <v>53.61</v>
      </c>
    </row>
    <row r="17" spans="1:8" x14ac:dyDescent="0.2">
      <c r="A17" s="38" t="s">
        <v>47</v>
      </c>
      <c r="B17" s="38"/>
      <c r="C17" s="39"/>
      <c r="D17" s="44">
        <f>SUM(D3:D16)</f>
        <v>21845</v>
      </c>
      <c r="E17" s="40">
        <f>SUM(E3:E16)</f>
        <v>22456.62</v>
      </c>
      <c r="F17" s="40">
        <f>SUM(F3:F16)</f>
        <v>22522.129999999997</v>
      </c>
    </row>
    <row r="18" spans="1:8" x14ac:dyDescent="0.2">
      <c r="A18" s="34">
        <v>1</v>
      </c>
      <c r="B18" s="34">
        <v>601</v>
      </c>
      <c r="C18" s="139" t="s">
        <v>72</v>
      </c>
      <c r="D18" s="140">
        <v>30</v>
      </c>
      <c r="E18" s="36">
        <v>31</v>
      </c>
      <c r="F18" s="36">
        <v>32</v>
      </c>
    </row>
    <row r="19" spans="1:8" x14ac:dyDescent="0.2">
      <c r="A19" s="34">
        <v>1</v>
      </c>
      <c r="B19" s="34">
        <v>602</v>
      </c>
      <c r="C19" s="139" t="s">
        <v>73</v>
      </c>
      <c r="D19" s="140">
        <v>1148</v>
      </c>
      <c r="E19" s="36">
        <v>1180</v>
      </c>
      <c r="F19" s="36">
        <v>1185</v>
      </c>
    </row>
    <row r="20" spans="1:8" x14ac:dyDescent="0.2">
      <c r="A20" s="34">
        <v>1</v>
      </c>
      <c r="B20" s="34">
        <v>648</v>
      </c>
      <c r="C20" s="139" t="s">
        <v>74</v>
      </c>
      <c r="D20" s="140">
        <v>222</v>
      </c>
      <c r="E20" s="36">
        <v>0</v>
      </c>
      <c r="F20" s="36">
        <v>0</v>
      </c>
    </row>
    <row r="21" spans="1:8" x14ac:dyDescent="0.2">
      <c r="A21" s="34">
        <v>1</v>
      </c>
      <c r="B21" s="34">
        <v>672</v>
      </c>
      <c r="C21" s="139" t="s">
        <v>48</v>
      </c>
      <c r="D21" s="140">
        <v>20445</v>
      </c>
      <c r="E21" s="36">
        <v>21246</v>
      </c>
      <c r="F21" s="36">
        <v>21305</v>
      </c>
      <c r="H21" s="37"/>
    </row>
    <row r="22" spans="1:8" x14ac:dyDescent="0.2">
      <c r="A22" s="38" t="s">
        <v>49</v>
      </c>
      <c r="B22" s="38"/>
      <c r="C22" s="39"/>
      <c r="D22" s="44">
        <f>SUM(D18:D21)</f>
        <v>21845</v>
      </c>
      <c r="E22" s="43">
        <f>SUM(E18:E21)</f>
        <v>22457</v>
      </c>
      <c r="F22" s="43">
        <f>SUM(F18:F21)</f>
        <v>22522</v>
      </c>
    </row>
    <row r="23" spans="1:8" x14ac:dyDescent="0.2">
      <c r="A23" s="38" t="s">
        <v>27</v>
      </c>
      <c r="B23" s="38"/>
      <c r="C23" s="39"/>
      <c r="D23" s="44">
        <v>21845</v>
      </c>
      <c r="E23" s="44">
        <v>22457</v>
      </c>
      <c r="F23" s="44">
        <f>SUM(F18:F21)</f>
        <v>22522</v>
      </c>
    </row>
    <row r="24" spans="1:8" x14ac:dyDescent="0.2">
      <c r="A24" s="38" t="s">
        <v>28</v>
      </c>
      <c r="B24" s="38"/>
      <c r="C24" s="39"/>
      <c r="D24" s="44">
        <v>21845</v>
      </c>
      <c r="E24" s="44">
        <v>22457</v>
      </c>
      <c r="F24" s="44">
        <v>22522</v>
      </c>
    </row>
    <row r="25" spans="1:8" x14ac:dyDescent="0.2">
      <c r="A25" s="38" t="s">
        <v>29</v>
      </c>
      <c r="B25" s="38"/>
      <c r="C25" s="39"/>
      <c r="D25" s="44">
        <v>0</v>
      </c>
      <c r="E25" s="45">
        <v>0</v>
      </c>
      <c r="F25" s="45">
        <v>0</v>
      </c>
    </row>
    <row r="26" spans="1:8" x14ac:dyDescent="0.2">
      <c r="A26" s="34"/>
      <c r="B26" s="34"/>
      <c r="C26" s="139"/>
      <c r="D26" s="140"/>
      <c r="E26" s="36"/>
      <c r="F26" s="36"/>
    </row>
    <row r="27" spans="1:8" x14ac:dyDescent="0.2">
      <c r="A27" s="34">
        <v>2</v>
      </c>
      <c r="B27" s="34">
        <v>518</v>
      </c>
      <c r="C27" s="139" t="s">
        <v>12</v>
      </c>
      <c r="D27" s="140">
        <v>1</v>
      </c>
      <c r="E27" s="36">
        <v>1.028</v>
      </c>
      <c r="F27" s="36">
        <v>1.0310839999999999</v>
      </c>
    </row>
    <row r="28" spans="1:8" x14ac:dyDescent="0.2">
      <c r="A28" s="38" t="s">
        <v>52</v>
      </c>
      <c r="B28" s="38"/>
      <c r="C28" s="39"/>
      <c r="D28" s="45">
        <v>1</v>
      </c>
      <c r="E28" s="40">
        <v>1.028</v>
      </c>
      <c r="F28" s="40">
        <v>1.0310839999999999</v>
      </c>
    </row>
    <row r="29" spans="1:8" x14ac:dyDescent="0.2">
      <c r="A29" s="34">
        <v>2</v>
      </c>
      <c r="B29" s="34">
        <v>602</v>
      </c>
      <c r="C29" s="35" t="s">
        <v>21</v>
      </c>
      <c r="D29" s="141">
        <v>112</v>
      </c>
      <c r="E29" s="36">
        <v>115</v>
      </c>
      <c r="F29" s="36">
        <v>116</v>
      </c>
    </row>
    <row r="30" spans="1:8" x14ac:dyDescent="0.2">
      <c r="A30" s="38" t="s">
        <v>53</v>
      </c>
      <c r="B30" s="38"/>
      <c r="C30" s="39"/>
      <c r="D30" s="43">
        <v>112</v>
      </c>
      <c r="E30" s="43">
        <v>115</v>
      </c>
      <c r="F30" s="43">
        <v>116</v>
      </c>
    </row>
    <row r="31" spans="1:8" x14ac:dyDescent="0.2">
      <c r="A31" s="38" t="s">
        <v>33</v>
      </c>
      <c r="B31" s="38"/>
      <c r="C31" s="39"/>
      <c r="D31" s="44">
        <v>112</v>
      </c>
      <c r="E31" s="44">
        <v>115</v>
      </c>
      <c r="F31" s="44">
        <v>116</v>
      </c>
    </row>
    <row r="32" spans="1:8" x14ac:dyDescent="0.2">
      <c r="A32" s="38" t="s">
        <v>34</v>
      </c>
      <c r="B32" s="38"/>
      <c r="C32" s="39"/>
      <c r="D32" s="44">
        <v>1</v>
      </c>
      <c r="E32" s="44">
        <v>1.028</v>
      </c>
      <c r="F32" s="44">
        <v>1.0310839999999999</v>
      </c>
    </row>
    <row r="33" spans="1:6" x14ac:dyDescent="0.2">
      <c r="A33" s="38" t="s">
        <v>35</v>
      </c>
      <c r="B33" s="38"/>
      <c r="C33" s="39"/>
      <c r="D33" s="44">
        <v>111</v>
      </c>
      <c r="E33" s="44">
        <v>114</v>
      </c>
      <c r="F33" s="44">
        <v>115</v>
      </c>
    </row>
    <row r="34" spans="1:6" x14ac:dyDescent="0.2">
      <c r="A34" s="34"/>
      <c r="B34" s="34"/>
      <c r="C34" s="139"/>
      <c r="D34" s="142"/>
      <c r="E34" s="37"/>
      <c r="F34" s="37"/>
    </row>
    <row r="35" spans="1:6" x14ac:dyDescent="0.2">
      <c r="A35" s="38" t="s">
        <v>36</v>
      </c>
      <c r="B35" s="38"/>
      <c r="C35" s="39"/>
      <c r="D35" s="44">
        <v>21957</v>
      </c>
      <c r="E35" s="44">
        <v>22572</v>
      </c>
      <c r="F35" s="44">
        <v>22638</v>
      </c>
    </row>
    <row r="36" spans="1:6" x14ac:dyDescent="0.2">
      <c r="A36" s="38" t="s">
        <v>37</v>
      </c>
      <c r="B36" s="38"/>
      <c r="C36" s="39"/>
      <c r="D36" s="44">
        <v>21846</v>
      </c>
      <c r="E36" s="44">
        <v>22458</v>
      </c>
      <c r="F36" s="44">
        <v>22523</v>
      </c>
    </row>
    <row r="37" spans="1:6" x14ac:dyDescent="0.2">
      <c r="A37" s="38" t="s">
        <v>38</v>
      </c>
      <c r="B37" s="38"/>
      <c r="C37" s="39"/>
      <c r="D37" s="44">
        <v>111</v>
      </c>
      <c r="E37" s="44">
        <v>114</v>
      </c>
      <c r="F37" s="44">
        <v>115</v>
      </c>
    </row>
  </sheetData>
  <mergeCells count="1">
    <mergeCell ref="A1:F1"/>
  </mergeCells>
  <pageMargins left="0.19685039369791668" right="0.19685039369791668" top="0.19685039369791668" bottom="0.39370078739583336" header="0.19685039369791668" footer="0.19685039369791668"/>
  <pageSetup paperSize="9" fitToHeight="0" orientation="portrait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topLeftCell="A22" workbookViewId="0">
      <selection activeCell="G61" sqref="G61"/>
    </sheetView>
  </sheetViews>
  <sheetFormatPr defaultColWidth="10" defaultRowHeight="14.25" x14ac:dyDescent="0.2"/>
  <cols>
    <col min="1" max="1" width="7.5703125" style="174" customWidth="1"/>
    <col min="2" max="2" width="5.140625" style="174" customWidth="1"/>
    <col min="3" max="3" width="30.5703125" style="175" customWidth="1"/>
    <col min="4" max="4" width="16.7109375" style="176" customWidth="1"/>
    <col min="5" max="5" width="17.140625" style="145" customWidth="1"/>
    <col min="6" max="6" width="12.85546875" style="145" customWidth="1"/>
    <col min="7" max="16384" width="10" style="145"/>
  </cols>
  <sheetData>
    <row r="1" spans="1:6" ht="29.1" customHeight="1" x14ac:dyDescent="0.2">
      <c r="A1" s="144" t="s">
        <v>75</v>
      </c>
      <c r="B1" s="144"/>
      <c r="C1" s="144"/>
      <c r="D1" s="144"/>
    </row>
    <row r="2" spans="1:6" ht="29.1" customHeight="1" x14ac:dyDescent="0.2">
      <c r="A2" s="146" t="s">
        <v>0</v>
      </c>
      <c r="B2" s="146" t="s">
        <v>1</v>
      </c>
      <c r="C2" s="147" t="s">
        <v>2</v>
      </c>
      <c r="D2" s="148" t="s">
        <v>59</v>
      </c>
      <c r="E2" s="149" t="s">
        <v>5</v>
      </c>
      <c r="F2" s="149" t="s">
        <v>6</v>
      </c>
    </row>
    <row r="3" spans="1:6" x14ac:dyDescent="0.2">
      <c r="A3" s="150">
        <v>1</v>
      </c>
      <c r="B3" s="150">
        <v>501</v>
      </c>
      <c r="C3" s="151" t="s">
        <v>7</v>
      </c>
      <c r="D3" s="152">
        <v>637.1</v>
      </c>
      <c r="E3" s="153">
        <f>(D3*1.05)</f>
        <v>668.95500000000004</v>
      </c>
      <c r="F3" s="153">
        <f>(E3*1.05)</f>
        <v>702.40275000000008</v>
      </c>
    </row>
    <row r="4" spans="1:6" x14ac:dyDescent="0.2">
      <c r="A4" s="150">
        <v>1</v>
      </c>
      <c r="B4" s="150">
        <v>502</v>
      </c>
      <c r="C4" s="151" t="s">
        <v>8</v>
      </c>
      <c r="D4" s="152">
        <v>1249</v>
      </c>
      <c r="E4" s="153">
        <f t="shared" ref="E4:F20" si="0">(D4*1.05)</f>
        <v>1311.45</v>
      </c>
      <c r="F4" s="153">
        <f t="shared" si="0"/>
        <v>1377.0225</v>
      </c>
    </row>
    <row r="5" spans="1:6" x14ac:dyDescent="0.2">
      <c r="A5" s="150">
        <v>1</v>
      </c>
      <c r="B5" s="150">
        <v>503</v>
      </c>
      <c r="C5" s="151" t="s">
        <v>9</v>
      </c>
      <c r="D5" s="152">
        <v>264.3</v>
      </c>
      <c r="E5" s="153">
        <f t="shared" si="0"/>
        <v>277.51500000000004</v>
      </c>
      <c r="F5" s="153">
        <f t="shared" si="0"/>
        <v>291.39075000000008</v>
      </c>
    </row>
    <row r="6" spans="1:6" x14ac:dyDescent="0.2">
      <c r="A6" s="150">
        <v>1</v>
      </c>
      <c r="B6" s="150">
        <v>504</v>
      </c>
      <c r="C6" s="151" t="s">
        <v>76</v>
      </c>
      <c r="D6" s="152">
        <v>200</v>
      </c>
      <c r="E6" s="153">
        <f t="shared" si="0"/>
        <v>210</v>
      </c>
      <c r="F6" s="153">
        <f t="shared" si="0"/>
        <v>220.5</v>
      </c>
    </row>
    <row r="7" spans="1:6" x14ac:dyDescent="0.2">
      <c r="A7" s="150">
        <v>1</v>
      </c>
      <c r="B7" s="150">
        <v>511</v>
      </c>
      <c r="C7" s="151" t="s">
        <v>10</v>
      </c>
      <c r="D7" s="152">
        <v>170</v>
      </c>
      <c r="E7" s="153">
        <f t="shared" si="0"/>
        <v>178.5</v>
      </c>
      <c r="F7" s="153">
        <f t="shared" si="0"/>
        <v>187.42500000000001</v>
      </c>
    </row>
    <row r="8" spans="1:6" x14ac:dyDescent="0.2">
      <c r="A8" s="150">
        <v>1</v>
      </c>
      <c r="B8" s="150">
        <v>512</v>
      </c>
      <c r="C8" s="151" t="s">
        <v>11</v>
      </c>
      <c r="D8" s="152">
        <v>13</v>
      </c>
      <c r="E8" s="153">
        <f t="shared" si="0"/>
        <v>13.65</v>
      </c>
      <c r="F8" s="153">
        <f t="shared" si="0"/>
        <v>14.332500000000001</v>
      </c>
    </row>
    <row r="9" spans="1:6" x14ac:dyDescent="0.2">
      <c r="A9" s="150">
        <v>1</v>
      </c>
      <c r="B9" s="150">
        <v>513</v>
      </c>
      <c r="C9" s="151" t="s">
        <v>62</v>
      </c>
      <c r="D9" s="152">
        <v>90</v>
      </c>
      <c r="E9" s="153">
        <f t="shared" si="0"/>
        <v>94.5</v>
      </c>
      <c r="F9" s="153">
        <f t="shared" si="0"/>
        <v>99.225000000000009</v>
      </c>
    </row>
    <row r="10" spans="1:6" x14ac:dyDescent="0.2">
      <c r="A10" s="150">
        <v>1</v>
      </c>
      <c r="B10" s="150">
        <v>518</v>
      </c>
      <c r="C10" s="151" t="s">
        <v>12</v>
      </c>
      <c r="D10" s="152">
        <v>2249.61</v>
      </c>
      <c r="E10" s="153">
        <f t="shared" si="0"/>
        <v>2362.0905000000002</v>
      </c>
      <c r="F10" s="153">
        <f t="shared" si="0"/>
        <v>2480.1950250000004</v>
      </c>
    </row>
    <row r="11" spans="1:6" x14ac:dyDescent="0.2">
      <c r="A11" s="150">
        <v>1</v>
      </c>
      <c r="B11" s="150">
        <v>521</v>
      </c>
      <c r="C11" s="151" t="s">
        <v>13</v>
      </c>
      <c r="D11" s="152">
        <v>9198.59</v>
      </c>
      <c r="E11" s="153">
        <f t="shared" si="0"/>
        <v>9658.5195000000003</v>
      </c>
      <c r="F11" s="153">
        <f t="shared" si="0"/>
        <v>10141.445475</v>
      </c>
    </row>
    <row r="12" spans="1:6" x14ac:dyDescent="0.2">
      <c r="A12" s="150">
        <v>1</v>
      </c>
      <c r="B12" s="150">
        <v>524</v>
      </c>
      <c r="C12" s="151" t="s">
        <v>14</v>
      </c>
      <c r="D12" s="152">
        <v>2913</v>
      </c>
      <c r="E12" s="153">
        <f t="shared" si="0"/>
        <v>3058.65</v>
      </c>
      <c r="F12" s="153">
        <f t="shared" si="0"/>
        <v>3211.5825000000004</v>
      </c>
    </row>
    <row r="13" spans="1:6" x14ac:dyDescent="0.2">
      <c r="A13" s="150">
        <v>1</v>
      </c>
      <c r="B13" s="150">
        <v>525</v>
      </c>
      <c r="C13" s="151" t="s">
        <v>15</v>
      </c>
      <c r="D13" s="152">
        <v>22.4</v>
      </c>
      <c r="E13" s="153">
        <f t="shared" si="0"/>
        <v>23.52</v>
      </c>
      <c r="F13" s="153">
        <f t="shared" si="0"/>
        <v>24.696000000000002</v>
      </c>
    </row>
    <row r="14" spans="1:6" x14ac:dyDescent="0.2">
      <c r="A14" s="150">
        <v>1</v>
      </c>
      <c r="B14" s="150">
        <v>527</v>
      </c>
      <c r="C14" s="151" t="s">
        <v>16</v>
      </c>
      <c r="D14" s="152">
        <v>433.7</v>
      </c>
      <c r="E14" s="153">
        <f t="shared" si="0"/>
        <v>455.38499999999999</v>
      </c>
      <c r="F14" s="153">
        <f t="shared" si="0"/>
        <v>478.15424999999999</v>
      </c>
    </row>
    <row r="15" spans="1:6" x14ac:dyDescent="0.2">
      <c r="A15" s="150">
        <v>1</v>
      </c>
      <c r="B15" s="150">
        <v>549</v>
      </c>
      <c r="C15" s="151" t="s">
        <v>17</v>
      </c>
      <c r="D15" s="152">
        <v>476.1</v>
      </c>
      <c r="E15" s="153">
        <f t="shared" si="0"/>
        <v>499.90500000000003</v>
      </c>
      <c r="F15" s="153">
        <f t="shared" si="0"/>
        <v>524.90025000000003</v>
      </c>
    </row>
    <row r="16" spans="1:6" x14ac:dyDescent="0.2">
      <c r="A16" s="150">
        <v>1</v>
      </c>
      <c r="B16" s="150">
        <v>551</v>
      </c>
      <c r="C16" s="151" t="s">
        <v>18</v>
      </c>
      <c r="D16" s="152">
        <v>409</v>
      </c>
      <c r="E16" s="153">
        <f t="shared" si="0"/>
        <v>429.45000000000005</v>
      </c>
      <c r="F16" s="153">
        <f t="shared" si="0"/>
        <v>450.92250000000007</v>
      </c>
    </row>
    <row r="17" spans="1:10" x14ac:dyDescent="0.2">
      <c r="A17" s="150">
        <v>1</v>
      </c>
      <c r="B17" s="150">
        <v>558</v>
      </c>
      <c r="C17" s="151" t="s">
        <v>19</v>
      </c>
      <c r="D17" s="152">
        <v>100</v>
      </c>
      <c r="E17" s="153">
        <f t="shared" si="0"/>
        <v>105</v>
      </c>
      <c r="F17" s="153">
        <f t="shared" si="0"/>
        <v>110.25</v>
      </c>
    </row>
    <row r="18" spans="1:10" x14ac:dyDescent="0.2">
      <c r="A18" s="150">
        <v>1</v>
      </c>
      <c r="B18" s="150">
        <v>562</v>
      </c>
      <c r="C18" s="151" t="s">
        <v>24</v>
      </c>
      <c r="D18" s="152">
        <v>30</v>
      </c>
      <c r="E18" s="153">
        <f t="shared" si="0"/>
        <v>31.5</v>
      </c>
      <c r="F18" s="153">
        <f t="shared" si="0"/>
        <v>33.075000000000003</v>
      </c>
    </row>
    <row r="19" spans="1:10" x14ac:dyDescent="0.2">
      <c r="A19" s="150">
        <v>1</v>
      </c>
      <c r="B19" s="150">
        <v>563</v>
      </c>
      <c r="C19" s="151" t="s">
        <v>77</v>
      </c>
      <c r="D19" s="152">
        <v>8</v>
      </c>
      <c r="E19" s="153">
        <f t="shared" si="0"/>
        <v>8.4</v>
      </c>
      <c r="F19" s="153">
        <f t="shared" si="0"/>
        <v>8.82</v>
      </c>
    </row>
    <row r="20" spans="1:10" x14ac:dyDescent="0.2">
      <c r="A20" s="154" t="s">
        <v>20</v>
      </c>
      <c r="B20" s="154"/>
      <c r="C20" s="155"/>
      <c r="D20" s="156">
        <v>18463.8</v>
      </c>
      <c r="E20" s="157">
        <f t="shared" si="0"/>
        <v>19386.990000000002</v>
      </c>
      <c r="F20" s="157">
        <f t="shared" si="0"/>
        <v>20356.339500000002</v>
      </c>
      <c r="G20" s="158"/>
      <c r="H20" s="158"/>
      <c r="I20" s="158"/>
    </row>
    <row r="21" spans="1:10" x14ac:dyDescent="0.2">
      <c r="A21" s="150">
        <v>1</v>
      </c>
      <c r="B21" s="150">
        <v>602</v>
      </c>
      <c r="C21" s="151" t="s">
        <v>21</v>
      </c>
      <c r="D21" s="152">
        <v>4955</v>
      </c>
      <c r="E21" s="153">
        <f>(D21*1.05)</f>
        <v>5202.75</v>
      </c>
      <c r="F21" s="153">
        <f t="shared" ref="F21:F57" si="1">(E21*1.05)</f>
        <v>5462.8874999999998</v>
      </c>
    </row>
    <row r="22" spans="1:10" x14ac:dyDescent="0.2">
      <c r="A22" s="150">
        <v>1</v>
      </c>
      <c r="B22" s="150">
        <v>604</v>
      </c>
      <c r="C22" s="151" t="s">
        <v>78</v>
      </c>
      <c r="D22" s="152">
        <v>450</v>
      </c>
      <c r="E22" s="153">
        <f t="shared" ref="E22:E31" si="2">(D22*1.05)</f>
        <v>472.5</v>
      </c>
      <c r="F22" s="153">
        <f t="shared" si="1"/>
        <v>496.125</v>
      </c>
    </row>
    <row r="23" spans="1:10" x14ac:dyDescent="0.2">
      <c r="A23" s="150">
        <v>1</v>
      </c>
      <c r="B23" s="150">
        <v>609</v>
      </c>
      <c r="C23" s="151" t="s">
        <v>79</v>
      </c>
      <c r="D23" s="152">
        <v>400</v>
      </c>
      <c r="E23" s="153">
        <f t="shared" si="2"/>
        <v>420</v>
      </c>
      <c r="F23" s="153">
        <f t="shared" si="1"/>
        <v>441</v>
      </c>
    </row>
    <row r="24" spans="1:10" x14ac:dyDescent="0.2">
      <c r="A24" s="150">
        <v>1</v>
      </c>
      <c r="B24" s="150">
        <v>648</v>
      </c>
      <c r="C24" s="151" t="s">
        <v>23</v>
      </c>
      <c r="D24" s="152"/>
      <c r="E24" s="153">
        <f t="shared" si="2"/>
        <v>0</v>
      </c>
      <c r="F24" s="153">
        <f t="shared" si="1"/>
        <v>0</v>
      </c>
    </row>
    <row r="25" spans="1:10" x14ac:dyDescent="0.2">
      <c r="A25" s="150">
        <v>1</v>
      </c>
      <c r="B25" s="150">
        <v>649</v>
      </c>
      <c r="C25" s="151" t="s">
        <v>80</v>
      </c>
      <c r="D25" s="152">
        <v>552</v>
      </c>
      <c r="E25" s="153">
        <f t="shared" si="2"/>
        <v>579.6</v>
      </c>
      <c r="F25" s="153">
        <f t="shared" si="1"/>
        <v>608.58000000000004</v>
      </c>
    </row>
    <row r="26" spans="1:10" x14ac:dyDescent="0.2">
      <c r="A26" s="150">
        <v>1</v>
      </c>
      <c r="B26" s="150">
        <v>663</v>
      </c>
      <c r="C26" s="151" t="s">
        <v>81</v>
      </c>
      <c r="D26" s="152">
        <v>11</v>
      </c>
      <c r="E26" s="153">
        <f t="shared" si="2"/>
        <v>11.55</v>
      </c>
      <c r="F26" s="153">
        <f t="shared" si="1"/>
        <v>12.127500000000001</v>
      </c>
    </row>
    <row r="27" spans="1:10" x14ac:dyDescent="0.2">
      <c r="A27" s="150">
        <v>1</v>
      </c>
      <c r="B27" s="150">
        <v>672</v>
      </c>
      <c r="C27" s="151" t="s">
        <v>25</v>
      </c>
      <c r="D27" s="152">
        <v>11800</v>
      </c>
      <c r="E27" s="153">
        <f t="shared" si="2"/>
        <v>12390</v>
      </c>
      <c r="F27" s="153">
        <f t="shared" si="1"/>
        <v>13009.5</v>
      </c>
    </row>
    <row r="28" spans="1:10" x14ac:dyDescent="0.2">
      <c r="A28" s="154" t="s">
        <v>26</v>
      </c>
      <c r="B28" s="154"/>
      <c r="C28" s="155"/>
      <c r="D28" s="156">
        <v>18168</v>
      </c>
      <c r="E28" s="157">
        <f t="shared" si="2"/>
        <v>19076.400000000001</v>
      </c>
      <c r="F28" s="157">
        <f t="shared" si="1"/>
        <v>20030.22</v>
      </c>
      <c r="H28" s="158"/>
      <c r="I28" s="158"/>
      <c r="J28" s="158"/>
    </row>
    <row r="29" spans="1:10" x14ac:dyDescent="0.2">
      <c r="A29" s="154" t="s">
        <v>82</v>
      </c>
      <c r="B29" s="154"/>
      <c r="C29" s="155"/>
      <c r="D29" s="156">
        <v>18168</v>
      </c>
      <c r="E29" s="157">
        <f t="shared" si="2"/>
        <v>19076.400000000001</v>
      </c>
      <c r="F29" s="157">
        <f t="shared" si="1"/>
        <v>20030.22</v>
      </c>
    </row>
    <row r="30" spans="1:10" x14ac:dyDescent="0.2">
      <c r="A30" s="154" t="s">
        <v>83</v>
      </c>
      <c r="B30" s="154"/>
      <c r="C30" s="155"/>
      <c r="D30" s="156">
        <v>18463.8</v>
      </c>
      <c r="E30" s="157">
        <f t="shared" si="2"/>
        <v>19386.990000000002</v>
      </c>
      <c r="F30" s="157">
        <f t="shared" si="1"/>
        <v>20356.339500000002</v>
      </c>
    </row>
    <row r="31" spans="1:10" x14ac:dyDescent="0.2">
      <c r="A31" s="154" t="s">
        <v>84</v>
      </c>
      <c r="B31" s="154"/>
      <c r="C31" s="155"/>
      <c r="D31" s="156">
        <v>-295.8</v>
      </c>
      <c r="E31" s="157">
        <f t="shared" si="2"/>
        <v>-310.59000000000003</v>
      </c>
      <c r="F31" s="157">
        <f t="shared" si="1"/>
        <v>-326.11950000000007</v>
      </c>
    </row>
    <row r="32" spans="1:10" x14ac:dyDescent="0.2">
      <c r="A32" s="150"/>
      <c r="B32" s="150"/>
      <c r="C32" s="151"/>
      <c r="D32" s="159"/>
      <c r="E32" s="160"/>
      <c r="F32" s="160">
        <f t="shared" si="1"/>
        <v>0</v>
      </c>
    </row>
    <row r="33" spans="1:10" x14ac:dyDescent="0.2">
      <c r="A33" s="150">
        <v>2</v>
      </c>
      <c r="B33" s="150">
        <v>501</v>
      </c>
      <c r="C33" s="151" t="s">
        <v>7</v>
      </c>
      <c r="D33" s="152">
        <v>119.2</v>
      </c>
      <c r="E33" s="153">
        <f>(D33*1.05)</f>
        <v>125.16000000000001</v>
      </c>
      <c r="F33" s="153">
        <f t="shared" si="1"/>
        <v>131.41800000000001</v>
      </c>
    </row>
    <row r="34" spans="1:10" x14ac:dyDescent="0.2">
      <c r="A34" s="150">
        <v>2</v>
      </c>
      <c r="B34" s="150">
        <v>502</v>
      </c>
      <c r="C34" s="151" t="s">
        <v>8</v>
      </c>
      <c r="D34" s="152">
        <v>158</v>
      </c>
      <c r="E34" s="153">
        <f t="shared" ref="E34:E46" si="3">(D34*1.05)</f>
        <v>165.9</v>
      </c>
      <c r="F34" s="153">
        <f t="shared" si="1"/>
        <v>174.19500000000002</v>
      </c>
    </row>
    <row r="35" spans="1:10" x14ac:dyDescent="0.2">
      <c r="A35" s="150">
        <v>2</v>
      </c>
      <c r="B35" s="150">
        <v>503</v>
      </c>
      <c r="C35" s="151" t="s">
        <v>9</v>
      </c>
      <c r="D35" s="152">
        <v>25</v>
      </c>
      <c r="E35" s="153">
        <f t="shared" si="3"/>
        <v>26.25</v>
      </c>
      <c r="F35" s="153">
        <f t="shared" si="1"/>
        <v>27.5625</v>
      </c>
    </row>
    <row r="36" spans="1:10" x14ac:dyDescent="0.2">
      <c r="A36" s="150">
        <v>2</v>
      </c>
      <c r="B36" s="150">
        <v>511</v>
      </c>
      <c r="C36" s="151" t="s">
        <v>10</v>
      </c>
      <c r="D36" s="152">
        <v>15</v>
      </c>
      <c r="E36" s="153">
        <f t="shared" si="3"/>
        <v>15.75</v>
      </c>
      <c r="F36" s="153">
        <f t="shared" si="1"/>
        <v>16.537500000000001</v>
      </c>
    </row>
    <row r="37" spans="1:10" x14ac:dyDescent="0.2">
      <c r="A37" s="150">
        <v>2</v>
      </c>
      <c r="B37" s="150">
        <v>518</v>
      </c>
      <c r="C37" s="151" t="s">
        <v>12</v>
      </c>
      <c r="D37" s="152">
        <v>219</v>
      </c>
      <c r="E37" s="153">
        <f t="shared" si="3"/>
        <v>229.95000000000002</v>
      </c>
      <c r="F37" s="153">
        <f t="shared" si="1"/>
        <v>241.44750000000002</v>
      </c>
    </row>
    <row r="38" spans="1:10" x14ac:dyDescent="0.2">
      <c r="A38" s="150">
        <v>2</v>
      </c>
      <c r="B38" s="150">
        <v>521</v>
      </c>
      <c r="C38" s="151" t="s">
        <v>13</v>
      </c>
      <c r="D38" s="152">
        <v>1200</v>
      </c>
      <c r="E38" s="153">
        <f t="shared" si="3"/>
        <v>1260</v>
      </c>
      <c r="F38" s="153">
        <f t="shared" si="1"/>
        <v>1323</v>
      </c>
    </row>
    <row r="39" spans="1:10" x14ac:dyDescent="0.2">
      <c r="A39" s="150">
        <v>2</v>
      </c>
      <c r="B39" s="150">
        <v>524</v>
      </c>
      <c r="C39" s="151" t="s">
        <v>14</v>
      </c>
      <c r="D39" s="152">
        <v>408</v>
      </c>
      <c r="E39" s="153">
        <f t="shared" si="3"/>
        <v>428.40000000000003</v>
      </c>
      <c r="F39" s="153">
        <f t="shared" si="1"/>
        <v>449.82000000000005</v>
      </c>
    </row>
    <row r="40" spans="1:10" x14ac:dyDescent="0.2">
      <c r="A40" s="150">
        <v>2</v>
      </c>
      <c r="B40" s="150">
        <v>525</v>
      </c>
      <c r="C40" s="151" t="s">
        <v>15</v>
      </c>
      <c r="D40" s="152">
        <v>8</v>
      </c>
      <c r="E40" s="153">
        <f t="shared" si="3"/>
        <v>8.4</v>
      </c>
      <c r="F40" s="153">
        <f t="shared" si="1"/>
        <v>8.82</v>
      </c>
    </row>
    <row r="41" spans="1:10" x14ac:dyDescent="0.2">
      <c r="A41" s="150">
        <v>2</v>
      </c>
      <c r="B41" s="150">
        <v>527</v>
      </c>
      <c r="C41" s="151" t="s">
        <v>16</v>
      </c>
      <c r="D41" s="152">
        <v>79.5</v>
      </c>
      <c r="E41" s="153">
        <f t="shared" si="3"/>
        <v>83.475000000000009</v>
      </c>
      <c r="F41" s="153">
        <f t="shared" si="1"/>
        <v>87.648750000000007</v>
      </c>
    </row>
    <row r="42" spans="1:10" x14ac:dyDescent="0.2">
      <c r="A42" s="150">
        <v>2</v>
      </c>
      <c r="B42" s="150">
        <v>549</v>
      </c>
      <c r="C42" s="151" t="s">
        <v>17</v>
      </c>
      <c r="D42" s="152">
        <v>2.5</v>
      </c>
      <c r="E42" s="153">
        <f t="shared" si="3"/>
        <v>2.625</v>
      </c>
      <c r="F42" s="153">
        <f t="shared" si="1"/>
        <v>2.7562500000000001</v>
      </c>
    </row>
    <row r="43" spans="1:10" x14ac:dyDescent="0.2">
      <c r="A43" s="150">
        <v>2</v>
      </c>
      <c r="B43" s="150">
        <v>556</v>
      </c>
      <c r="C43" s="151" t="s">
        <v>85</v>
      </c>
      <c r="D43" s="152"/>
      <c r="E43" s="153">
        <f t="shared" si="3"/>
        <v>0</v>
      </c>
      <c r="F43" s="153">
        <f t="shared" si="1"/>
        <v>0</v>
      </c>
    </row>
    <row r="44" spans="1:10" x14ac:dyDescent="0.2">
      <c r="A44" s="150">
        <v>2</v>
      </c>
      <c r="B44" s="150">
        <v>558</v>
      </c>
      <c r="C44" s="151" t="s">
        <v>19</v>
      </c>
      <c r="D44" s="152">
        <v>20</v>
      </c>
      <c r="E44" s="153">
        <f t="shared" si="3"/>
        <v>21</v>
      </c>
      <c r="F44" s="153">
        <f t="shared" si="1"/>
        <v>22.05</v>
      </c>
    </row>
    <row r="45" spans="1:10" x14ac:dyDescent="0.2">
      <c r="A45" s="154" t="s">
        <v>30</v>
      </c>
      <c r="B45" s="154"/>
      <c r="C45" s="155"/>
      <c r="D45" s="156">
        <v>2254.1999999999998</v>
      </c>
      <c r="E45" s="157">
        <f t="shared" si="3"/>
        <v>2366.91</v>
      </c>
      <c r="F45" s="157">
        <f t="shared" si="1"/>
        <v>2485.2554999999998</v>
      </c>
      <c r="H45" s="158"/>
      <c r="I45" s="158"/>
      <c r="J45" s="158"/>
    </row>
    <row r="46" spans="1:10" x14ac:dyDescent="0.2">
      <c r="A46" s="150">
        <v>2</v>
      </c>
      <c r="B46" s="150">
        <v>603</v>
      </c>
      <c r="C46" s="151" t="s">
        <v>31</v>
      </c>
      <c r="D46" s="152">
        <v>1500</v>
      </c>
      <c r="E46" s="153">
        <f t="shared" si="3"/>
        <v>1575</v>
      </c>
      <c r="F46" s="153">
        <f t="shared" si="1"/>
        <v>1653.75</v>
      </c>
    </row>
    <row r="47" spans="1:10" x14ac:dyDescent="0.2">
      <c r="A47" s="150">
        <v>2</v>
      </c>
      <c r="B47" s="150">
        <v>609</v>
      </c>
      <c r="C47" s="151" t="s">
        <v>79</v>
      </c>
      <c r="D47" s="152">
        <v>550</v>
      </c>
      <c r="E47" s="153">
        <f>(D47*1.05)</f>
        <v>577.5</v>
      </c>
      <c r="F47" s="153">
        <f t="shared" si="1"/>
        <v>606.375</v>
      </c>
    </row>
    <row r="48" spans="1:10" x14ac:dyDescent="0.2">
      <c r="A48" s="150">
        <v>2</v>
      </c>
      <c r="B48" s="150">
        <v>649</v>
      </c>
      <c r="C48" s="151" t="s">
        <v>80</v>
      </c>
      <c r="D48" s="152">
        <v>500</v>
      </c>
      <c r="E48" s="153">
        <f t="shared" ref="E48:E57" si="4">(D48*1.05)</f>
        <v>525</v>
      </c>
      <c r="F48" s="153">
        <f t="shared" si="1"/>
        <v>551.25</v>
      </c>
      <c r="H48" s="158"/>
    </row>
    <row r="49" spans="1:10" x14ac:dyDescent="0.2">
      <c r="A49" s="154" t="s">
        <v>32</v>
      </c>
      <c r="B49" s="154"/>
      <c r="C49" s="155"/>
      <c r="D49" s="156">
        <v>2550</v>
      </c>
      <c r="E49" s="157">
        <f t="shared" si="4"/>
        <v>2677.5</v>
      </c>
      <c r="F49" s="157">
        <f t="shared" si="1"/>
        <v>2811.375</v>
      </c>
      <c r="H49" s="158"/>
      <c r="I49" s="158"/>
      <c r="J49" s="158"/>
    </row>
    <row r="50" spans="1:10" x14ac:dyDescent="0.2">
      <c r="A50" s="154" t="s">
        <v>86</v>
      </c>
      <c r="B50" s="154"/>
      <c r="C50" s="155"/>
      <c r="D50" s="156">
        <v>2550</v>
      </c>
      <c r="E50" s="157">
        <f t="shared" si="4"/>
        <v>2677.5</v>
      </c>
      <c r="F50" s="157">
        <f t="shared" si="1"/>
        <v>2811.375</v>
      </c>
    </row>
    <row r="51" spans="1:10" x14ac:dyDescent="0.2">
      <c r="A51" s="154" t="s">
        <v>87</v>
      </c>
      <c r="B51" s="154"/>
      <c r="C51" s="155"/>
      <c r="D51" s="156">
        <v>2254.1999999999998</v>
      </c>
      <c r="E51" s="157">
        <f t="shared" si="4"/>
        <v>2366.91</v>
      </c>
      <c r="F51" s="157">
        <f t="shared" si="1"/>
        <v>2485.2554999999998</v>
      </c>
    </row>
    <row r="52" spans="1:10" x14ac:dyDescent="0.2">
      <c r="A52" s="161" t="s">
        <v>88</v>
      </c>
      <c r="B52" s="161"/>
      <c r="C52" s="162"/>
      <c r="D52" s="163">
        <v>295.8</v>
      </c>
      <c r="E52" s="157">
        <f t="shared" si="4"/>
        <v>310.59000000000003</v>
      </c>
      <c r="F52" s="157">
        <f t="shared" si="1"/>
        <v>326.11950000000007</v>
      </c>
      <c r="H52" s="158"/>
      <c r="I52" s="158"/>
      <c r="J52" s="158"/>
    </row>
    <row r="53" spans="1:10" x14ac:dyDescent="0.2">
      <c r="A53" s="164"/>
      <c r="B53" s="164"/>
      <c r="C53" s="165"/>
      <c r="D53" s="166"/>
      <c r="E53" s="167"/>
      <c r="F53" s="167"/>
    </row>
    <row r="54" spans="1:10" x14ac:dyDescent="0.2">
      <c r="A54" s="164"/>
      <c r="B54" s="164"/>
      <c r="C54" s="165"/>
      <c r="D54" s="166"/>
      <c r="E54" s="167"/>
      <c r="F54" s="167"/>
    </row>
    <row r="55" spans="1:10" x14ac:dyDescent="0.2">
      <c r="A55" s="168" t="s">
        <v>36</v>
      </c>
      <c r="B55" s="168"/>
      <c r="C55" s="169"/>
      <c r="D55" s="170">
        <v>20718</v>
      </c>
      <c r="E55" s="157">
        <f t="shared" si="4"/>
        <v>21753.9</v>
      </c>
      <c r="F55" s="157">
        <f t="shared" si="1"/>
        <v>22841.595000000001</v>
      </c>
      <c r="H55" s="158"/>
      <c r="I55" s="158"/>
      <c r="J55" s="158"/>
    </row>
    <row r="56" spans="1:10" x14ac:dyDescent="0.2">
      <c r="A56" s="154" t="s">
        <v>37</v>
      </c>
      <c r="B56" s="154"/>
      <c r="C56" s="155"/>
      <c r="D56" s="156">
        <v>20718</v>
      </c>
      <c r="E56" s="157">
        <f t="shared" si="4"/>
        <v>21753.9</v>
      </c>
      <c r="F56" s="157">
        <f t="shared" si="1"/>
        <v>22841.595000000001</v>
      </c>
      <c r="H56" s="158"/>
      <c r="I56" s="158"/>
      <c r="J56" s="158"/>
    </row>
    <row r="57" spans="1:10" x14ac:dyDescent="0.2">
      <c r="A57" s="154" t="s">
        <v>38</v>
      </c>
      <c r="B57" s="154"/>
      <c r="C57" s="155"/>
      <c r="D57" s="156">
        <v>0</v>
      </c>
      <c r="E57" s="157">
        <f t="shared" si="4"/>
        <v>0</v>
      </c>
      <c r="F57" s="157">
        <f t="shared" si="1"/>
        <v>0</v>
      </c>
    </row>
    <row r="60" spans="1:10" ht="15.75" x14ac:dyDescent="0.25">
      <c r="A60" s="171" t="s">
        <v>89</v>
      </c>
      <c r="B60" s="171"/>
      <c r="C60" s="171"/>
      <c r="D60" s="171"/>
      <c r="E60" s="171"/>
    </row>
    <row r="61" spans="1:10" ht="15.75" x14ac:dyDescent="0.25">
      <c r="A61" s="172" t="s">
        <v>90</v>
      </c>
      <c r="B61" s="172"/>
      <c r="C61" s="172"/>
      <c r="D61" s="172"/>
      <c r="E61" s="172"/>
    </row>
    <row r="62" spans="1:10" ht="15.75" x14ac:dyDescent="0.25">
      <c r="A62" s="172"/>
      <c r="B62" s="173"/>
      <c r="C62" s="173"/>
      <c r="D62"/>
      <c r="E62"/>
    </row>
    <row r="63" spans="1:10" ht="15.75" x14ac:dyDescent="0.25">
      <c r="A63" s="172" t="s">
        <v>91</v>
      </c>
      <c r="B63" s="173"/>
      <c r="C63" s="173"/>
      <c r="D63"/>
      <c r="E63"/>
    </row>
    <row r="64" spans="1:10" ht="15.75" x14ac:dyDescent="0.25">
      <c r="A64" s="172"/>
      <c r="B64" s="173"/>
      <c r="C64" s="173"/>
      <c r="D64"/>
      <c r="E64"/>
    </row>
    <row r="65" spans="1:5" ht="15.75" x14ac:dyDescent="0.25">
      <c r="A65" s="172"/>
      <c r="B65" s="173"/>
      <c r="C65" s="173"/>
      <c r="D65"/>
      <c r="E65"/>
    </row>
    <row r="66" spans="1:5" ht="15.75" x14ac:dyDescent="0.25">
      <c r="A66" s="172" t="s">
        <v>92</v>
      </c>
      <c r="B66" s="173"/>
      <c r="C66" s="173"/>
      <c r="D66"/>
      <c r="E66"/>
    </row>
    <row r="67" spans="1:5" ht="15.75" x14ac:dyDescent="0.25">
      <c r="A67" s="172"/>
      <c r="B67" s="173"/>
      <c r="C67" s="173"/>
      <c r="D67"/>
      <c r="E67"/>
    </row>
    <row r="68" spans="1:5" ht="15.75" x14ac:dyDescent="0.25">
      <c r="A68" s="172" t="s">
        <v>93</v>
      </c>
      <c r="B68" s="173"/>
      <c r="C68" s="173"/>
      <c r="D68"/>
      <c r="E68"/>
    </row>
  </sheetData>
  <mergeCells count="2">
    <mergeCell ref="A1:D1"/>
    <mergeCell ref="A60:E60"/>
  </mergeCells>
  <pageMargins left="0.7" right="0.7" top="0.78740157499999996" bottom="0.78740157499999996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ZŠ Kom SVR </vt:lpstr>
      <vt:lpstr>SVR ZŠ Tyršova</vt:lpstr>
      <vt:lpstr>SVR MŠ Zvídálek</vt:lpstr>
      <vt:lpstr>DDM SVR </vt:lpstr>
      <vt:lpstr>ZUŠ SVR</vt:lpstr>
      <vt:lpstr>SVR TSMS</vt:lpstr>
      <vt:lpstr>SVR_ZS-A</vt:lpstr>
      <vt:lpstr>'SVR MŠ Zvídálek'!Názvy_tisku</vt:lpstr>
      <vt:lpstr>'SVR TSMS'!Názvy_tisku</vt:lpstr>
      <vt:lpstr>'SVR ZŠ Tyršova'!Názvy_tisku</vt:lpstr>
      <vt:lpstr>'SVR MŠ Zvídálek'!Print_Titles_0</vt:lpstr>
      <vt:lpstr>'SVR MŠ Zvídálek'!Print_Titles_0_0</vt:lpstr>
      <vt:lpstr>'SVR MŠ Zvídálek'!Print_Titles_0_0_0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2020-12-15T09:56:41Z</dcterms:created>
  <dcterms:modified xsi:type="dcterms:W3CDTF">2020-12-15T10:10:44Z</dcterms:modified>
</cp:coreProperties>
</file>