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 firstSheet="1" activeTab="9"/>
  </bookViews>
  <sheets>
    <sheet name="Rozpočet - souhrn" sheetId="1" r:id="rId1"/>
    <sheet name="Kancelář tajemník" sheetId="2" r:id="rId2"/>
    <sheet name="Staveb.úřad a ŽP" sheetId="3" r:id="rId3"/>
    <sheet name="Finanční odbor" sheetId="4" r:id="rId4"/>
    <sheet name="Správa maj., inv. rozvoje" sheetId="5" r:id="rId5"/>
    <sheet name="Sociální věci" sheetId="6" r:id="rId6"/>
    <sheet name="Správní činnosti" sheetId="7" r:id="rId7"/>
    <sheet name="Vnější vztahy" sheetId="8" r:id="rId8"/>
    <sheet name="Městský úřad" sheetId="9" r:id="rId9"/>
    <sheet name="Městská policie" sheetId="10" r:id="rId10"/>
  </sheets>
  <definedNames>
    <definedName name="_xlnm.Print_Titles" localSheetId="3">'Finanční odbor'!$1:$1</definedName>
    <definedName name="_xlnm.Print_Titles" localSheetId="1">'Kancelář tajemník'!$1:$1</definedName>
    <definedName name="_xlnm.Print_Titles" localSheetId="9">'Městská policie'!$1:$1</definedName>
    <definedName name="_xlnm.Print_Titles" localSheetId="8">'Městský úřad'!$1:$1</definedName>
    <definedName name="_xlnm.Print_Titles" localSheetId="5">'Sociální věci'!$1:$1</definedName>
    <definedName name="_xlnm.Print_Titles" localSheetId="4">'Správa maj., inv. rozvoje'!$1:$1</definedName>
    <definedName name="_xlnm.Print_Titles" localSheetId="6">'Správní činnosti'!$1:$1</definedName>
    <definedName name="_xlnm.Print_Titles" localSheetId="2">'Staveb.úřad a ŽP'!$1:$1</definedName>
    <definedName name="_xlnm.Print_Titles" localSheetId="7">'Vnější vztahy'!$1:$1</definedName>
  </definedNames>
  <calcPr calcId="145621"/>
</workbook>
</file>

<file path=xl/calcChain.xml><?xml version="1.0" encoding="utf-8"?>
<calcChain xmlns="http://schemas.openxmlformats.org/spreadsheetml/2006/main">
  <c r="J94" i="9" l="1"/>
  <c r="J93" i="9"/>
  <c r="J77" i="9"/>
  <c r="J76" i="9"/>
  <c r="J74" i="9"/>
  <c r="J73" i="8"/>
  <c r="J72" i="8"/>
  <c r="J42" i="8"/>
  <c r="J41" i="8"/>
  <c r="M3" i="1" l="1"/>
  <c r="M4" i="1"/>
  <c r="M5" i="1"/>
  <c r="M8" i="1"/>
  <c r="M9" i="1"/>
  <c r="M12" i="1"/>
  <c r="M2" i="1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3" i="10"/>
  <c r="L3" i="1"/>
  <c r="L4" i="1"/>
  <c r="L5" i="1"/>
  <c r="L8" i="1"/>
  <c r="L9" i="1"/>
  <c r="L12" i="1"/>
  <c r="L2" i="1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4" i="9"/>
  <c r="K3" i="1"/>
  <c r="K4" i="1"/>
  <c r="K5" i="1"/>
  <c r="K8" i="1"/>
  <c r="K9" i="1"/>
  <c r="K12" i="1"/>
  <c r="K2" i="1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4" i="8"/>
  <c r="J3" i="1"/>
  <c r="J4" i="1"/>
  <c r="J5" i="1"/>
  <c r="J8" i="1"/>
  <c r="J9" i="1"/>
  <c r="J12" i="1"/>
  <c r="J2" i="1"/>
  <c r="G3" i="1"/>
  <c r="G4" i="1"/>
  <c r="G5" i="1"/>
  <c r="G8" i="1"/>
  <c r="G9" i="1"/>
  <c r="G12" i="1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" i="7"/>
  <c r="I3" i="1"/>
  <c r="I4" i="1"/>
  <c r="I5" i="1"/>
  <c r="I8" i="1"/>
  <c r="I9" i="1"/>
  <c r="I12" i="1"/>
  <c r="I2" i="1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" i="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H5" i="1" s="1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4" i="5"/>
  <c r="G2" i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4" i="4"/>
  <c r="F3" i="1"/>
  <c r="F4" i="1"/>
  <c r="F5" i="1"/>
  <c r="F8" i="1"/>
  <c r="F9" i="1"/>
  <c r="F12" i="1"/>
  <c r="F2" i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4" i="3"/>
  <c r="E8" i="1"/>
  <c r="E9" i="1"/>
  <c r="E12" i="1"/>
  <c r="E3" i="1"/>
  <c r="E4" i="1"/>
  <c r="E5" i="1"/>
  <c r="E2" i="1"/>
  <c r="J4" i="2"/>
  <c r="J5" i="2"/>
  <c r="J6" i="2"/>
  <c r="J7" i="2"/>
  <c r="J8" i="2"/>
  <c r="J9" i="2"/>
  <c r="J10" i="2"/>
  <c r="J11" i="2"/>
  <c r="J12" i="2"/>
  <c r="J3" i="2"/>
  <c r="H12" i="1" l="1"/>
  <c r="H4" i="1"/>
  <c r="H9" i="1"/>
  <c r="H3" i="1"/>
  <c r="H8" i="1"/>
  <c r="H2" i="1"/>
  <c r="C4" i="1"/>
  <c r="C8" i="1" l="1"/>
  <c r="C5" i="1"/>
  <c r="C9" i="1"/>
  <c r="C12" i="1"/>
  <c r="C13" i="1" s="1"/>
  <c r="C18" i="1" s="1"/>
  <c r="C2" i="1"/>
  <c r="C3" i="1"/>
  <c r="C6" i="1" l="1"/>
  <c r="C16" i="1" s="1"/>
  <c r="C10" i="1"/>
  <c r="C17" i="1" s="1"/>
  <c r="C19" i="1" l="1"/>
  <c r="C20" i="1"/>
</calcChain>
</file>

<file path=xl/sharedStrings.xml><?xml version="1.0" encoding="utf-8"?>
<sst xmlns="http://schemas.openxmlformats.org/spreadsheetml/2006/main" count="1489" uniqueCount="680">
  <si>
    <t>Třída POL</t>
  </si>
  <si>
    <t>Název třídy</t>
  </si>
  <si>
    <t>Daňové příjmy</t>
  </si>
  <si>
    <t>Nedaňové příjmy</t>
  </si>
  <si>
    <t>Kapitálové příjmy</t>
  </si>
  <si>
    <t>Přijaté transfery</t>
  </si>
  <si>
    <t xml:space="preserve">P </t>
  </si>
  <si>
    <t>Běžné výdaje</t>
  </si>
  <si>
    <t>Kapitálové výdaje</t>
  </si>
  <si>
    <t xml:space="preserve">V </t>
  </si>
  <si>
    <t>Financování</t>
  </si>
  <si>
    <t xml:space="preserve">F </t>
  </si>
  <si>
    <t>Celkem Příjmy</t>
  </si>
  <si>
    <t>Celkem Výdaje</t>
  </si>
  <si>
    <t>Celkem Financování</t>
  </si>
  <si>
    <t>Celkem Saldo (P-V)</t>
  </si>
  <si>
    <t>Celkem Saldo</t>
  </si>
  <si>
    <t>Par</t>
  </si>
  <si>
    <t>Název paragrafu</t>
  </si>
  <si>
    <t>Pol</t>
  </si>
  <si>
    <t>Název položky</t>
  </si>
  <si>
    <t>ORG</t>
  </si>
  <si>
    <t>Název org.</t>
  </si>
  <si>
    <t>Rozpočet schválený 2017</t>
  </si>
  <si>
    <t>Očekávaná skutečnost 2017</t>
  </si>
  <si>
    <t>10 - Odbor kanceláře tajemníka</t>
  </si>
  <si>
    <t>Správní poplatky</t>
  </si>
  <si>
    <t>Ochrana obyvatelstva</t>
  </si>
  <si>
    <t>Nákup ostatních služeb</t>
  </si>
  <si>
    <t>KT - Řešení krizových situací</t>
  </si>
  <si>
    <t>Celkem Příjmy Odbor kanceláře tajemníka</t>
  </si>
  <si>
    <t>Celkem Výdaje Odbor kanceláře tajemníka</t>
  </si>
  <si>
    <t>Celkem Saldo Odbor kanceláře tajemníka</t>
  </si>
  <si>
    <t>ÚZ</t>
  </si>
  <si>
    <t>20 - Odbor stavební úřadu a životního prostředí</t>
  </si>
  <si>
    <t>21 - Oddělení stavební</t>
  </si>
  <si>
    <t>Územní plánování</t>
  </si>
  <si>
    <t>Sankční platby přijaté od jin.subj.</t>
  </si>
  <si>
    <t>P 21</t>
  </si>
  <si>
    <t>Činnost místní správy</t>
  </si>
  <si>
    <t>V 21</t>
  </si>
  <si>
    <t>Příjmy 21</t>
  </si>
  <si>
    <t>Oddělení stavební</t>
  </si>
  <si>
    <t>Výdaje 21</t>
  </si>
  <si>
    <t>Saldo 21</t>
  </si>
  <si>
    <t>22 - Oddělení životního prostření</t>
  </si>
  <si>
    <t>Odvody za odnětí půdy ZPF</t>
  </si>
  <si>
    <t>Příjmy za dobýv.nerost.a geolog.práce</t>
  </si>
  <si>
    <t>Ostatní neinv. přijaté transf. ze SR</t>
  </si>
  <si>
    <t>Sběr a svoz komunálních odpadů</t>
  </si>
  <si>
    <t>Příjmy z poskyt. služeb a výrobků</t>
  </si>
  <si>
    <t>ŽP - Poplatek za komunální odpad</t>
  </si>
  <si>
    <t>ŽP - Odměna za třídění odpadu</t>
  </si>
  <si>
    <t>Ost. správa v ochraně život. prostředí</t>
  </si>
  <si>
    <t>P 22</t>
  </si>
  <si>
    <t>Ozdrav.hosp. zvířat a polních plodin</t>
  </si>
  <si>
    <t>Správa v lesním hospodářství</t>
  </si>
  <si>
    <t>Celospolečenské funkce lesů</t>
  </si>
  <si>
    <t>Čin. památkových ústavů, hradů a zámků</t>
  </si>
  <si>
    <t>ŽP - Zámecký park s alejemi - podíl a administrace</t>
  </si>
  <si>
    <t>Sběr a svoz nebezpečných odpadů</t>
  </si>
  <si>
    <t>ŽP - Odpadové hospodářství</t>
  </si>
  <si>
    <t>Protieroz.,protilavin.a protipož.ochrana</t>
  </si>
  <si>
    <t>ŽP - Údržba - sečení v remízcích a větrolamech vysázených v minulých letech</t>
  </si>
  <si>
    <t>Péče o vzhled obcí a veřejnou zeleň</t>
  </si>
  <si>
    <t>ŽP - Aleje - podíl a administrace</t>
  </si>
  <si>
    <t>ŽP - Biokoridor RBK 223 - technický dozor a následná péče 1 rok</t>
  </si>
  <si>
    <t>Opravy a udržování</t>
  </si>
  <si>
    <t>ŽP - Ostatní činnnost místní správy</t>
  </si>
  <si>
    <t>V 22</t>
  </si>
  <si>
    <t>Příjmy 22</t>
  </si>
  <si>
    <t>Oddělení životního prostření</t>
  </si>
  <si>
    <t>Výdaje 22</t>
  </si>
  <si>
    <t>Saldo 22</t>
  </si>
  <si>
    <t>23 - Oddělení dopravy</t>
  </si>
  <si>
    <t>Příjmy 23</t>
  </si>
  <si>
    <t>Oddělení dopravy</t>
  </si>
  <si>
    <t>Příjmy 20</t>
  </si>
  <si>
    <t>Odbor stavební úřadu a životního prostředí</t>
  </si>
  <si>
    <t>Výdaje 20</t>
  </si>
  <si>
    <t>30 - Finanční odbor</t>
  </si>
  <si>
    <t>31 - Příspěvky TSMS</t>
  </si>
  <si>
    <t>Komunální služby a územní rozvoj j.n.</t>
  </si>
  <si>
    <t>Neinvestiční příspěvky zřízeným PO</t>
  </si>
  <si>
    <t>Investiční transfery zřízeným PO</t>
  </si>
  <si>
    <t>V 31</t>
  </si>
  <si>
    <t>Výdaje 31</t>
  </si>
  <si>
    <t>Příspěvky TSMS</t>
  </si>
  <si>
    <t>32 - Příspěvky ZS-A</t>
  </si>
  <si>
    <t>Neinvestiční přijaté transfery od krajů</t>
  </si>
  <si>
    <t>Ostatní inv.přijaté transfery ze SR</t>
  </si>
  <si>
    <t>Činnosti muzeí a galerií</t>
  </si>
  <si>
    <t>FO - Zámek</t>
  </si>
  <si>
    <t>P 32</t>
  </si>
  <si>
    <t>Neinvestiční transfery zřízeným PO</t>
  </si>
  <si>
    <t>Jiné investiční transfery zřízeným PO</t>
  </si>
  <si>
    <t>Zájmová činnost v kultuře</t>
  </si>
  <si>
    <t>V 32</t>
  </si>
  <si>
    <t>Příjmy 32</t>
  </si>
  <si>
    <t>Příspěvky ZS-A</t>
  </si>
  <si>
    <t>Výdaje 32</t>
  </si>
  <si>
    <t>Saldo 32</t>
  </si>
  <si>
    <t>33 - Příspěvky - školy</t>
  </si>
  <si>
    <t>Základní školy</t>
  </si>
  <si>
    <t>Ost. přijaté vratky transf.</t>
  </si>
  <si>
    <t>P 33</t>
  </si>
  <si>
    <t>Mateřské školy</t>
  </si>
  <si>
    <t>Školní stravování</t>
  </si>
  <si>
    <t>Základní umělecké školy</t>
  </si>
  <si>
    <t>V 33</t>
  </si>
  <si>
    <t>Příjmy 33</t>
  </si>
  <si>
    <t>Příspěvky - školy</t>
  </si>
  <si>
    <t>Výdaje 33</t>
  </si>
  <si>
    <t>Saldo 33</t>
  </si>
  <si>
    <t>34 - Transfery</t>
  </si>
  <si>
    <t>Neinv.přij. trf. ze SR - souhrn.dot.vzt.</t>
  </si>
  <si>
    <t>P 34</t>
  </si>
  <si>
    <t>Příjmy 34</t>
  </si>
  <si>
    <t>Transfery</t>
  </si>
  <si>
    <t>35 - Splátky bankovních půjček</t>
  </si>
  <si>
    <t>Bank.účty-změna stavu krátk.prostř.</t>
  </si>
  <si>
    <t>Uhraz.splátky dlouhodob. půjč.prostř.</t>
  </si>
  <si>
    <t>FO - Úvěr - Litavská</t>
  </si>
  <si>
    <t>FO - Předplacené nájemné - byty Litavská</t>
  </si>
  <si>
    <t>FO - Úvěr - závazek Bonaparte</t>
  </si>
  <si>
    <t>FO - Úvěr - střecha zámku</t>
  </si>
  <si>
    <t>FO - Úvěr - MŠ</t>
  </si>
  <si>
    <t>F 35</t>
  </si>
  <si>
    <t>Financování 35</t>
  </si>
  <si>
    <t>Splátky bankovních půjček</t>
  </si>
  <si>
    <t>36 - Ostatní</t>
  </si>
  <si>
    <t>Daň z příjmů FO placená plátci</t>
  </si>
  <si>
    <t>Daň z příjmů FO placená poplatníky</t>
  </si>
  <si>
    <t>Daň z příjmů FO vybíraná srážkou</t>
  </si>
  <si>
    <t>Daň z příjmů práv.osob</t>
  </si>
  <si>
    <t>Daň z příjmů práv.osob-obce</t>
  </si>
  <si>
    <t>DPH</t>
  </si>
  <si>
    <t>Poplatek ze psů</t>
  </si>
  <si>
    <t>Daň z hazardních her</t>
  </si>
  <si>
    <t>Zruš.odvod z loterií a her kromě VHP</t>
  </si>
  <si>
    <t>Zrušený odvod z VHP</t>
  </si>
  <si>
    <t>Daň z nemovitých věcí</t>
  </si>
  <si>
    <t>Přijaté nekap. přísp.a náhrady</t>
  </si>
  <si>
    <t>Bytové hospodářství</t>
  </si>
  <si>
    <t>Příjmy z úroků (část)</t>
  </si>
  <si>
    <t>Ost.rozvoj bydlení a bytového hosp.</t>
  </si>
  <si>
    <t>Požární ochrana - dobrovolná část</t>
  </si>
  <si>
    <t>Obecné příjmy a výd.z finančních operací</t>
  </si>
  <si>
    <t>Převody vl.fondům v rozpočtech úz.úrovně</t>
  </si>
  <si>
    <t>Převody z vlastních fondů hosp.čin.</t>
  </si>
  <si>
    <t>Převody z ostatních vlastních fondů</t>
  </si>
  <si>
    <t>P 36</t>
  </si>
  <si>
    <t>Dopravní obslužnost</t>
  </si>
  <si>
    <t>Výdaje na dopravní územní obslužnost</t>
  </si>
  <si>
    <t>Ost.zál.kultury, církví a sděl.prostř.</t>
  </si>
  <si>
    <t>Ost.neinv. transf. nezisk. a podob.org.</t>
  </si>
  <si>
    <t>FO - OPS Mohyla Míru</t>
  </si>
  <si>
    <t>Využití volného času dětí a mládeže</t>
  </si>
  <si>
    <t>Ostatní zájmová činnost a rekreace</t>
  </si>
  <si>
    <t>FO - Sdružení Slavkovské bojiště</t>
  </si>
  <si>
    <t>Nebytové hospodářství</t>
  </si>
  <si>
    <t>Nájemné</t>
  </si>
  <si>
    <t>Úroky vlastní</t>
  </si>
  <si>
    <t>IR - Spoluúčast cyklostezka</t>
  </si>
  <si>
    <t>FO - Sdružení měst a obcí JM</t>
  </si>
  <si>
    <t>Neinv.transf.veřej.rozpočt.územní úrovně</t>
  </si>
  <si>
    <t>Sběr a svoz ostatních odpadů</t>
  </si>
  <si>
    <t>Nákup materiálu j.n.</t>
  </si>
  <si>
    <t>Ostatní platy</t>
  </si>
  <si>
    <t>Ostatní osobní výdaje</t>
  </si>
  <si>
    <t>Knihy, učeb.pom. a tisk</t>
  </si>
  <si>
    <t>Drobný hm. DM</t>
  </si>
  <si>
    <t>Studená voda</t>
  </si>
  <si>
    <t>Plyn</t>
  </si>
  <si>
    <t>Elektrická energie</t>
  </si>
  <si>
    <t>Pohonné hmoty a maziva</t>
  </si>
  <si>
    <t>Služby tele- a radiokomunikací</t>
  </si>
  <si>
    <t>Služby peněžních ústavů</t>
  </si>
  <si>
    <t>Ostatní finanční operace</t>
  </si>
  <si>
    <t>Platby daní a poplatků SR</t>
  </si>
  <si>
    <t>FO - Nájem konírny DPH</t>
  </si>
  <si>
    <t>V 36</t>
  </si>
  <si>
    <t>Příjmy 36</t>
  </si>
  <si>
    <t>Ostatní</t>
  </si>
  <si>
    <t>Výdaje 36</t>
  </si>
  <si>
    <t>Saldo 36</t>
  </si>
  <si>
    <t>40 - Odbor správy majetku, investic a rozvoje</t>
  </si>
  <si>
    <t>41 - Oddělení Investic a rozvoje</t>
  </si>
  <si>
    <t>Popl. za už.veř.prostranství</t>
  </si>
  <si>
    <t>IR - Oprava břehu vel. rybníka</t>
  </si>
  <si>
    <t>IR - Spoluúčast přístavba ZŠ Tyršova</t>
  </si>
  <si>
    <t>Investiční přijaté transfery od krajů</t>
  </si>
  <si>
    <t>IR - Stadion</t>
  </si>
  <si>
    <t>Příjmy z prodeje pozemků</t>
  </si>
  <si>
    <t>Ostatní příjmy z vlastní činnosti</t>
  </si>
  <si>
    <t>P 41</t>
  </si>
  <si>
    <t>Ost.zálež. těžeb. průmyslu a energetiky</t>
  </si>
  <si>
    <t>Budovy, haly a stavby</t>
  </si>
  <si>
    <t>Silnice</t>
  </si>
  <si>
    <t>IR - Projektová dokumantace ul. Jiráskova</t>
  </si>
  <si>
    <t>IR - Spoluúčast ACHP - oprava a údržba komunikace</t>
  </si>
  <si>
    <t>IR - Rekonstrukce ulice Slovanská</t>
  </si>
  <si>
    <t>IR - Projektová dokumentace DPPS Slovanská</t>
  </si>
  <si>
    <t>Ostatní záležitosti pozemních komunikací</t>
  </si>
  <si>
    <t>IR - Plánovací smlouva - p. Šťastný Zlatá Hora II</t>
  </si>
  <si>
    <t>IR - Plánovací smlouva - Mgr. Havránek</t>
  </si>
  <si>
    <t>IR - Smlouva o spolupráci SKR Stav - Kaunicův dvůr - úhrada PD</t>
  </si>
  <si>
    <t>IR - Projektová dokumentace - Palackého nám.</t>
  </si>
  <si>
    <t>IR - Obnova cihelných zídek na náměstí a mobiliář</t>
  </si>
  <si>
    <t>Nespecifikované rezervy</t>
  </si>
  <si>
    <t>IR - Parkování ul. Tyršova souv.  s přístavbou ZŠ Tyršova</t>
  </si>
  <si>
    <t>Stroje, přístroje a zařízení</t>
  </si>
  <si>
    <t>Ostatní záležitosti v silniční dopravě</t>
  </si>
  <si>
    <t>IR - Dopravní značení</t>
  </si>
  <si>
    <t>Vodní díla v zemědělské krajině</t>
  </si>
  <si>
    <t>IR - Sochy v areálu zámku</t>
  </si>
  <si>
    <t>IR - Nutné opravy budov a staveb</t>
  </si>
  <si>
    <t>Zachování a obnova kulturních památek</t>
  </si>
  <si>
    <t>IR - Projektová dokumentace SCB</t>
  </si>
  <si>
    <t>IR - Centrum Bonaparte - opravy, projekty</t>
  </si>
  <si>
    <t>Sportovní zařízení v majetku obce</t>
  </si>
  <si>
    <t>Všeobecná ambulantní péče</t>
  </si>
  <si>
    <t>Veřejné osvětlení</t>
  </si>
  <si>
    <t>IR - Plánovací smlouva Karkoška</t>
  </si>
  <si>
    <t>IR - VO ul. Bezručova</t>
  </si>
  <si>
    <t>Územní rozvoj</t>
  </si>
  <si>
    <t>IR - Projektová dokumentace DPPS Koláčkovo nám.</t>
  </si>
  <si>
    <t>Pozemky</t>
  </si>
  <si>
    <t>IR - Výkupy pozemků</t>
  </si>
  <si>
    <t>Ost.zál.v obl.bydlení, komunál.služeb</t>
  </si>
  <si>
    <t>IR - Stanice HZS JMK a SDH</t>
  </si>
  <si>
    <t>IR - Nemovitosti - znalecké posudky, geometrické plány, poplatky, daň</t>
  </si>
  <si>
    <t>IR - Ostatní činnost místní správy</t>
  </si>
  <si>
    <t>IR - Vypracvání žádostí o dotaci včetně zajištění dokladů</t>
  </si>
  <si>
    <t>IR - Projektová dokumentace (ostatní nespecifikované)</t>
  </si>
  <si>
    <t>IR - Projektová dokumentce čp. 64,65 - elektro</t>
  </si>
  <si>
    <t>V 41</t>
  </si>
  <si>
    <t>Příjmy 41</t>
  </si>
  <si>
    <t>Oddělení Investic a rozvoje</t>
  </si>
  <si>
    <t>Výdaje 41</t>
  </si>
  <si>
    <t>Saldo 41</t>
  </si>
  <si>
    <t>42 - Oddělení správy majetku</t>
  </si>
  <si>
    <t>V 42</t>
  </si>
  <si>
    <t>Výdaje 42</t>
  </si>
  <si>
    <t>Oddělení správy majetku</t>
  </si>
  <si>
    <t>50 - Odbor sociálních věcí</t>
  </si>
  <si>
    <t>Neinvestiční přijaté transfery od obcí</t>
  </si>
  <si>
    <t>P 50</t>
  </si>
  <si>
    <t>Ostat.sociální péče rodině a manželství</t>
  </si>
  <si>
    <t>Platy zaměstnanců v prac.poměru</t>
  </si>
  <si>
    <t>Pov.soc.pojistné,přísp.na st.polit.zam.</t>
  </si>
  <si>
    <t>Pov.zdravot.pojistné</t>
  </si>
  <si>
    <t>Povinné pojistné na úrazové pojištění</t>
  </si>
  <si>
    <t>Cestovné (tuz. i zahr.)</t>
  </si>
  <si>
    <t>Osobní asistence a pečovatelská služba</t>
  </si>
  <si>
    <t>Pohoštění</t>
  </si>
  <si>
    <t>Věcné dary</t>
  </si>
  <si>
    <t>SV - Oblastní charita</t>
  </si>
  <si>
    <t>SV - Rodinná pohoda</t>
  </si>
  <si>
    <t>Ost.služby v oblasti sociální prevence</t>
  </si>
  <si>
    <t>SV - Humanitární účely</t>
  </si>
  <si>
    <t>Finanční vypořádání minulých let</t>
  </si>
  <si>
    <t>Vrat.veř.rozp.ústř.úr.poskyt.v min.obd.</t>
  </si>
  <si>
    <t>V 50</t>
  </si>
  <si>
    <t>60 - Odbor správních činností</t>
  </si>
  <si>
    <t>61 - Oddělení vnitřní věci</t>
  </si>
  <si>
    <t>VV - Cestovní doklady</t>
  </si>
  <si>
    <t>VV - Občanské průkazy</t>
  </si>
  <si>
    <t>VV - Matrika</t>
  </si>
  <si>
    <t>Neinv.přij. tran. z všeob.pokl.správy SR</t>
  </si>
  <si>
    <t>P 61</t>
  </si>
  <si>
    <t>VV - Sbor pro občanské záležitosti</t>
  </si>
  <si>
    <t>Volba prezidenta republiky</t>
  </si>
  <si>
    <t>V 61</t>
  </si>
  <si>
    <t>Příjmy 61</t>
  </si>
  <si>
    <t>Oddělení vnitřní věci</t>
  </si>
  <si>
    <t>Výdaje 61</t>
  </si>
  <si>
    <t>Saldo 61</t>
  </si>
  <si>
    <t>62 - Oddělení ŽÚ</t>
  </si>
  <si>
    <t>P 62</t>
  </si>
  <si>
    <t>Příjmy 62</t>
  </si>
  <si>
    <t>Oddělení ŽÚ</t>
  </si>
  <si>
    <t>63  - Oddělení DSH</t>
  </si>
  <si>
    <t>Příjmy za ZOZ - řidičáky</t>
  </si>
  <si>
    <t>Bezpečnost silničního provozu</t>
  </si>
  <si>
    <t>Ostatní záležitosti v dopravě</t>
  </si>
  <si>
    <t>P 63</t>
  </si>
  <si>
    <t>V 63</t>
  </si>
  <si>
    <t>Příjmy 63</t>
  </si>
  <si>
    <t>Oddělení DSH</t>
  </si>
  <si>
    <t>Výdaje 63</t>
  </si>
  <si>
    <t>Saldo 63</t>
  </si>
  <si>
    <t>70 - Odbor vnějších vztahů</t>
  </si>
  <si>
    <t>71 - Vnější vztahy</t>
  </si>
  <si>
    <t>Přijaté neinvestiční dary</t>
  </si>
  <si>
    <t>P 71</t>
  </si>
  <si>
    <t>Ostatní záležitosti kultury</t>
  </si>
  <si>
    <t>Ost.záležitosti sdělovacích prostředků</t>
  </si>
  <si>
    <t>Dary obyvatelstvu</t>
  </si>
  <si>
    <t>Mezinárodní spolupráce (jinde nezař.)</t>
  </si>
  <si>
    <t>Ostatní činnosti j.n.</t>
  </si>
  <si>
    <t>V 71</t>
  </si>
  <si>
    <t>Příjmy 71</t>
  </si>
  <si>
    <t>Vnější vztahy</t>
  </si>
  <si>
    <t>Výdaje 71</t>
  </si>
  <si>
    <t>Saldo 71</t>
  </si>
  <si>
    <t>72 - MAP</t>
  </si>
  <si>
    <t>P 72</t>
  </si>
  <si>
    <t>Ostatní záležitosti vzdělávání</t>
  </si>
  <si>
    <t>Služby školení a vzdělávání</t>
  </si>
  <si>
    <t>Náhrady mezd v době nemoci</t>
  </si>
  <si>
    <t>V 72</t>
  </si>
  <si>
    <t>Příjmy 72</t>
  </si>
  <si>
    <t>MAP</t>
  </si>
  <si>
    <t>Výdaje 72</t>
  </si>
  <si>
    <t>Saldo 72</t>
  </si>
  <si>
    <t xml:space="preserve">80 -Městský úřad </t>
  </si>
  <si>
    <t>81 - MěÚ</t>
  </si>
  <si>
    <t>Splátky půjč.prostř. od obyvatelstva</t>
  </si>
  <si>
    <t>Ostatní nedaňové příjmy j.n.</t>
  </si>
  <si>
    <t>P 81</t>
  </si>
  <si>
    <t>Poštovní služby</t>
  </si>
  <si>
    <t>Poradenské a právní služby</t>
  </si>
  <si>
    <t>Zpracování dat a služby ICT</t>
  </si>
  <si>
    <t>Ost. neinv. transfery obyvatelstvu</t>
  </si>
  <si>
    <t>Programové vybavení</t>
  </si>
  <si>
    <t>V 81</t>
  </si>
  <si>
    <t>Příjmy 81</t>
  </si>
  <si>
    <t>MěÚ</t>
  </si>
  <si>
    <t>Výdaje 81</t>
  </si>
  <si>
    <t>Saldo 81</t>
  </si>
  <si>
    <t>82 - Zastupitelé</t>
  </si>
  <si>
    <t>Zastupitelstva obcí</t>
  </si>
  <si>
    <t>Odměny členů zastupitelstev obcí a krajů</t>
  </si>
  <si>
    <t>Ostatní nákupy j.n.</t>
  </si>
  <si>
    <t>V 82</t>
  </si>
  <si>
    <t>Výdaje 82</t>
  </si>
  <si>
    <t>Zastupitelé</t>
  </si>
  <si>
    <t>90 - Městská policie</t>
  </si>
  <si>
    <t>Bezpečnost a veřejný pořádek</t>
  </si>
  <si>
    <t>Přijaté pojistné náhrady</t>
  </si>
  <si>
    <t>P 90</t>
  </si>
  <si>
    <t>Ochranné pomůcky</t>
  </si>
  <si>
    <t>Prádlo, oděv a obuv</t>
  </si>
  <si>
    <t>Úhrady sankcí jiným rozpočtům</t>
  </si>
  <si>
    <t>V 90</t>
  </si>
  <si>
    <t>F 90</t>
  </si>
  <si>
    <t>KT - Zajištění přípravy na krizové situace</t>
  </si>
  <si>
    <t>SÚ - Správní poplatky</t>
  </si>
  <si>
    <t>SÚ - Sankční platby - pokuty</t>
  </si>
  <si>
    <t>SÚ - Neodkladné odstranění staveb</t>
  </si>
  <si>
    <t>SÚ - Podíl k dotaci MPZ</t>
  </si>
  <si>
    <t>SÚ - Aktualizace programu regenerace MPZ</t>
  </si>
  <si>
    <t>KT - Správní poplatky</t>
  </si>
  <si>
    <t>ŽP - Odvody za odnětí půdy ZPF</t>
  </si>
  <si>
    <t xml:space="preserve">ŽP - Příjmy za dobýv.nerost.a geolog.práce </t>
  </si>
  <si>
    <t>ŽP - Správní poplatky</t>
  </si>
  <si>
    <t>ŽP - Podpora výsadby melioračních a zpev. dřevin</t>
  </si>
  <si>
    <t>ŽP - Odměna za třídění odpadu EKO KOM</t>
  </si>
  <si>
    <t>ŽP - Sankční platby</t>
  </si>
  <si>
    <t>ŽP - Plošná deratizace</t>
  </si>
  <si>
    <t>ŽP - Činnost odborného lesního hospodáře</t>
  </si>
  <si>
    <t>ŽP - Svoz nebezpečného odpadu</t>
  </si>
  <si>
    <t>ŽP - Péče o zeleň města</t>
  </si>
  <si>
    <t>ŽP - Péče o krajinu</t>
  </si>
  <si>
    <t xml:space="preserve">OD - Správní poplatky </t>
  </si>
  <si>
    <t>FO - TSMS - provoz</t>
  </si>
  <si>
    <t>FO - ÚNP - TSMS - nutná péče o nově vysázené stromy</t>
  </si>
  <si>
    <t>FO - ÚNP - TSMS - plošná deratizace</t>
  </si>
  <si>
    <t>FO - ÚNP - TSMS - mobiliář dětské hříště - koupaliště</t>
  </si>
  <si>
    <t>FO - ÚNP - TSMS - dešťové kanalizační vpusti, zeleň ul. Tyršova</t>
  </si>
  <si>
    <t>FO - ÚNP - TSMS - havárie - oprava technologie koupaliště</t>
  </si>
  <si>
    <t>FO - ÚIP -  TSMS - úvěr - nosič nářadí</t>
  </si>
  <si>
    <t>FO - ÚIP -  TSMS - Mobiliář dětské hříště - koupaliště</t>
  </si>
  <si>
    <t>FO - ÚIP -  TSMS - Spoluúčast dotace BRK</t>
  </si>
  <si>
    <t>FO - ÚIP -  TSMS - víceúčelový zametací stroj</t>
  </si>
  <si>
    <t>FO - ÚIP -  TSMS - spoluúčast "Rozšíření kapacity kompostárny "</t>
  </si>
  <si>
    <t>FO - ZS-A - průtoková dotace</t>
  </si>
  <si>
    <t>FO - ZS-A - provoz</t>
  </si>
  <si>
    <t>FO - ÚNP - ZS-A - předzámčí - nájem</t>
  </si>
  <si>
    <t>FO - ÚNP - ZS-A - oprava EPS</t>
  </si>
  <si>
    <t>FO - ÚNP  - ZS-A - 150 DS</t>
  </si>
  <si>
    <t>FO - ÚNP - ZS-A - vzpomínkové akce</t>
  </si>
  <si>
    <t>FO - ÚNP - ZS-A - Concentus Moraviae</t>
  </si>
  <si>
    <t>FO - ÚNP - ZS-A - Dny Slavkova a 600 let výročí</t>
  </si>
  <si>
    <t>FO - ÚIP - ZS-A - EPS</t>
  </si>
  <si>
    <t>FO - ÚNP - ZS-A - informační centrum</t>
  </si>
  <si>
    <t>FO - ZS-A - předzámčí - provoz</t>
  </si>
  <si>
    <t>FO - ÚIP - ZS-A - zámek úvěr WC</t>
  </si>
  <si>
    <t>FO - MŠ Zvídálek - průtoková dotace</t>
  </si>
  <si>
    <t>FO - ZŠ + MŠ - průtoková dotace</t>
  </si>
  <si>
    <t>FO - ZŠ Komenského - vratka transferů</t>
  </si>
  <si>
    <t xml:space="preserve">FO - ÚNP - ZS-A - SCB </t>
  </si>
  <si>
    <t>FO - MŠ Zvídálek -provoz</t>
  </si>
  <si>
    <t>FO - ZŠ Tyršova - provoz</t>
  </si>
  <si>
    <t>FO - ZŠ Komenského - provoz</t>
  </si>
  <si>
    <t>FO - ÚNP - ZŠ Komenského - IT</t>
  </si>
  <si>
    <t>FO - ÚNP - ZŠ Komenského - Glitter Stars</t>
  </si>
  <si>
    <t>FO - ZŠ Tyršova - průtoková dotace</t>
  </si>
  <si>
    <t>FO - ZŠ Komenského - průtoková dotace</t>
  </si>
  <si>
    <t xml:space="preserve">FO -ÚNP -  ZŠ Komenského - školní stravování </t>
  </si>
  <si>
    <t>FO - ZUŠ - provoz</t>
  </si>
  <si>
    <t>FO - Bank.účty-změna stavu krátk.prostř.</t>
  </si>
  <si>
    <t>FO - Předplacené nájemné E-COM</t>
  </si>
  <si>
    <t>FO - Úvěr - SC Bonaparte</t>
  </si>
  <si>
    <t>FO - Úvěr VaK - budova</t>
  </si>
  <si>
    <t>FO - Úvěr - VaK - akcie</t>
  </si>
  <si>
    <t>FO - Úvěr - poliklinika</t>
  </si>
  <si>
    <t>FO - Daň z příjmů FO placená plátci</t>
  </si>
  <si>
    <t>FO - Daň z příjmů FO placená poplatníky</t>
  </si>
  <si>
    <t>FO - Daň z příjmů FO vybíraná srážkou</t>
  </si>
  <si>
    <t>FO - Daň z příjmů práv.osob</t>
  </si>
  <si>
    <t>FO - Daň z příjmů práv.osob-obce</t>
  </si>
  <si>
    <t>FO - DPH</t>
  </si>
  <si>
    <t>FO - Místní poplatek ze psů</t>
  </si>
  <si>
    <t>FO - Daň z hazardních her</t>
  </si>
  <si>
    <t>FO - Zruš.odvod z loterií a her kromě VHP</t>
  </si>
  <si>
    <t>FO - Zrušený odvod z VHP</t>
  </si>
  <si>
    <t>FO - Daň z nemovitých věcí</t>
  </si>
  <si>
    <t>FO - ZS-A - Expozice - vratka</t>
  </si>
  <si>
    <t>FO - Příjmy z úroků (část)</t>
  </si>
  <si>
    <t>FO - Sbor dobrovolných hasičů  - veřejnosprávní smlouva</t>
  </si>
  <si>
    <t>FO - VHČ - splátky jistin, elektroinstlace, poliklinika, projekt. dok.</t>
  </si>
  <si>
    <t>FO - VHČ - FKSP</t>
  </si>
  <si>
    <t>FO - IDS JMK</t>
  </si>
  <si>
    <t>FO - DDM - provoz</t>
  </si>
  <si>
    <t>FO - Nájemné - stánek koupaliště</t>
  </si>
  <si>
    <t>FO - Úroky revolvingový úvěr - zámecká zeď a valy</t>
  </si>
  <si>
    <t>FO - Úroky z úvěru - střecha zámku</t>
  </si>
  <si>
    <t>FO - Úroky z revolvingového úvěru - cyklostezka</t>
  </si>
  <si>
    <t>FO - Úroky z úvěru - VaK - budova</t>
  </si>
  <si>
    <t>FO - Úroky z úvěru -  VaK - akcie</t>
  </si>
  <si>
    <t>FO - Úroky z úvěru - MŠ</t>
  </si>
  <si>
    <t>FO - Nájem polní hnojiště</t>
  </si>
  <si>
    <t>FO - DSO Politaví</t>
  </si>
  <si>
    <t>FO - Sáčky na psí exkrementy</t>
  </si>
  <si>
    <t>FO - JSDH  - refundace mezd</t>
  </si>
  <si>
    <t>FO - JSDH  - ostatní osobní výdaje</t>
  </si>
  <si>
    <t>FO - JSDH - knihy, učeb.pom. a tisk</t>
  </si>
  <si>
    <t>FO - JSDH - drobný hm. DM</t>
  </si>
  <si>
    <t>FO - JSDH - nákup materiálu j.n.</t>
  </si>
  <si>
    <t>FO - JSDH - studená voda</t>
  </si>
  <si>
    <t>FO - JSDH - plyn</t>
  </si>
  <si>
    <t>FO - JSDH - elektrická energie</t>
  </si>
  <si>
    <t>FO - JSDH - pohonné hmoty a maziva</t>
  </si>
  <si>
    <t>FO - JSDH - služby tele- a radiokomunikací</t>
  </si>
  <si>
    <t>FO - JSDH - pojištění</t>
  </si>
  <si>
    <t xml:space="preserve">FO - JSDH - nákup ostatních služeb </t>
  </si>
  <si>
    <t>FO - JSDH - opravy a udržování</t>
  </si>
  <si>
    <t>FO - Služby peněžních ústavů</t>
  </si>
  <si>
    <t>FO - Platba DPH</t>
  </si>
  <si>
    <t>IR - Místní poplatek za užívání veřejného prostranství</t>
  </si>
  <si>
    <t>IR - Správní poplatky</t>
  </si>
  <si>
    <t>IR - Příjmy z prodeje pozemků</t>
  </si>
  <si>
    <t>IR - Věcná břemena</t>
  </si>
  <si>
    <t>IR - Oprava silnic</t>
  </si>
  <si>
    <t>IR - IROP - prodloužení zápujčky exponátů</t>
  </si>
  <si>
    <t>IR - Rezerva - chodníky, parkoviště</t>
  </si>
  <si>
    <t>IR - ZŠ Komenského - rekonstrukce podlahy tělocvičny</t>
  </si>
  <si>
    <t>IR - ZŠ Komenského - likvidace dešťové vody</t>
  </si>
  <si>
    <t>IR - Zámecká zeď a valy - spoluúčast</t>
  </si>
  <si>
    <t>IR - Projektová dokumentace rekonstrukce stadion</t>
  </si>
  <si>
    <t>IR - Poliklinika - rekonstrukce</t>
  </si>
  <si>
    <t>IR - DPS - venkovní pergola</t>
  </si>
  <si>
    <t>IR - Dům s pečovatelskou službou</t>
  </si>
  <si>
    <t>IR - VO</t>
  </si>
  <si>
    <t>IR - Plánovací smlouva Na Vyhlídce</t>
  </si>
  <si>
    <t>IR - Stadion - skatepark spoluúčast + vybavení</t>
  </si>
  <si>
    <t xml:space="preserve">SÚ - Územní studie A1 a,b,c </t>
  </si>
  <si>
    <t>IR - Pprojektová dokumentace ul. Malinovského</t>
  </si>
  <si>
    <t>IR - BTH - projektová dokumentace Bučovická</t>
  </si>
  <si>
    <t>IR - BTH - projektová dokumentace Husova 63b - statické zajištění</t>
  </si>
  <si>
    <t>IR - Rekonstrukce elektroinstalace č. p. 65</t>
  </si>
  <si>
    <t>SM - Pojištění majetku</t>
  </si>
  <si>
    <t>SV - Správní poplatky</t>
  </si>
  <si>
    <t>SV - Dotace - pěstounská péče</t>
  </si>
  <si>
    <t>SV - Veřejnoprávní smlouvy</t>
  </si>
  <si>
    <t>SV - Klub důchodců - knihy, tisk</t>
  </si>
  <si>
    <t>SV - Klub důchodců - DDHM</t>
  </si>
  <si>
    <t>SV - Klub důchodců - materiál</t>
  </si>
  <si>
    <t>SV - Klub důchodců - studená voda</t>
  </si>
  <si>
    <t>SV - Klub důchodců - elektrická energie</t>
  </si>
  <si>
    <t>SV - Klub důchodců - ostatní služby</t>
  </si>
  <si>
    <t>SV - Pěstounská péče - mzdy</t>
  </si>
  <si>
    <t>SV - Pěstounská péče - soc. poj.</t>
  </si>
  <si>
    <t>SV - Pěstounská péče - zdrav. poj.</t>
  </si>
  <si>
    <t>SV - Pěstounská péče - zákonné úraz. poj.</t>
  </si>
  <si>
    <t>SV - Pěstounská péče - knihy</t>
  </si>
  <si>
    <t>SV - Pěstounská péče - PHM a maziva</t>
  </si>
  <si>
    <t>SV - Pěstounská péče - ostatní služby</t>
  </si>
  <si>
    <t>SV - Rodinná poradna - ostatní služby</t>
  </si>
  <si>
    <t>SV - Pěstounská péče - cestovné</t>
  </si>
  <si>
    <t>SV - Komunitní plán města - ost. osobní výdaje</t>
  </si>
  <si>
    <t>SV - Komunitní plán města - ostatní služby</t>
  </si>
  <si>
    <t>SV - Komunitní plán města - pohoštění</t>
  </si>
  <si>
    <t>SV - Komunitní plán města - věcné dary</t>
  </si>
  <si>
    <t>SV - Sociální služby Skryje</t>
  </si>
  <si>
    <t>SV - Sociální služby - jiný poskytovatel</t>
  </si>
  <si>
    <t>SV - Ostatní služby</t>
  </si>
  <si>
    <t>SV - Vratka SPOD</t>
  </si>
  <si>
    <t>SV - Vratka sociální práce</t>
  </si>
  <si>
    <t>VV - Správní poplatky</t>
  </si>
  <si>
    <t>VV - Prezidentské volby</t>
  </si>
  <si>
    <t>VV - Veřejnoprávní smlouvy</t>
  </si>
  <si>
    <t>VV - Sankční platby - pokuty</t>
  </si>
  <si>
    <t>VV - Sankční platby - pokutové bloky</t>
  </si>
  <si>
    <t>VV - Obřadní síň - ostatní osobní výdaje</t>
  </si>
  <si>
    <t>VV - Obřadní síň - soc. poj.</t>
  </si>
  <si>
    <t>VV - Obřadní síň - zdrav. poj.</t>
  </si>
  <si>
    <t>VV - Obřadní síň - materiál</t>
  </si>
  <si>
    <t>VV - Vratka</t>
  </si>
  <si>
    <t>ŽÚ - Správní poplatky</t>
  </si>
  <si>
    <t>ŽÚ - Sankční platby - pokuty</t>
  </si>
  <si>
    <t>DSH - Příjmy za ZOZ - řidičáky</t>
  </si>
  <si>
    <t>DSH - Příjmy parkovací karty</t>
  </si>
  <si>
    <t>DSH - Příjmy správní poplatky</t>
  </si>
  <si>
    <t>DSH - Příjmy sankční platby - vážení vozidel</t>
  </si>
  <si>
    <t>DSH - Příjmy sankční platby - pokuty</t>
  </si>
  <si>
    <t>DSH - Příjmy sankční platby - radar</t>
  </si>
  <si>
    <t>DSH - BESIP - nákup ostatních služeb</t>
  </si>
  <si>
    <t>OVV - Individuální dotace</t>
  </si>
  <si>
    <t>OVV - Vzpomínkové akce</t>
  </si>
  <si>
    <t>OVV - Městský ples</t>
  </si>
  <si>
    <t>OVV - Městský ples - dary</t>
  </si>
  <si>
    <t>OVV - Předfinancování projektů</t>
  </si>
  <si>
    <t>OVV - Kronika města - ostatní osobní výdaje</t>
  </si>
  <si>
    <t>OVV  - Vzpomínkové akce</t>
  </si>
  <si>
    <t>OVV - Slavkovský zpravodaj</t>
  </si>
  <si>
    <t>OVV - Městský ples - materiál</t>
  </si>
  <si>
    <t>OVV - Městský ples - ostatní služby</t>
  </si>
  <si>
    <t>OVV - Kultuurní akce města</t>
  </si>
  <si>
    <t>OVV - Městský ples - pohoštění</t>
  </si>
  <si>
    <t>OVV - Městský ples - věcné dary</t>
  </si>
  <si>
    <t>OVV - Městský ples - platby daní</t>
  </si>
  <si>
    <t>OVV - Stadion - vodné (dle smlouvy 85%)</t>
  </si>
  <si>
    <t>OVV -  Stadion - písek (dle smlouvy 85%)</t>
  </si>
  <si>
    <t>OVV - Dotace na činnost mládeže</t>
  </si>
  <si>
    <t>OVV - Dotace na veřejnoprospěšné činnosti</t>
  </si>
  <si>
    <t>OVV - Dar diecézní charita</t>
  </si>
  <si>
    <t>OVV - Ostatní osobní výdaje</t>
  </si>
  <si>
    <t>OVV - Propagace - propagační předměty</t>
  </si>
  <si>
    <t>OVV - Propagace - nákup ostatních služeb</t>
  </si>
  <si>
    <t>OVV - Propagace - pohoštění</t>
  </si>
  <si>
    <t>OVV - Propagace - věcné dary</t>
  </si>
  <si>
    <t>OVV - Dary obyvatelstvu</t>
  </si>
  <si>
    <t>OVV - Komise pro zahraniční vztahy</t>
  </si>
  <si>
    <t>OVV - Nespecifikované rezervy</t>
  </si>
  <si>
    <t>OVV - Komise pro zahraniční vztahy - věcné dary</t>
  </si>
  <si>
    <t>OVV - Komise pro zahraniční vztahy - pohoštění</t>
  </si>
  <si>
    <t>OVV - Komise pro zahraniční vztahy - ostatní služby</t>
  </si>
  <si>
    <t>MAP - Platy zaměstnanců v prac.poměru</t>
  </si>
  <si>
    <t>MAP - Platy zaměstnanců v prac.poměru - spoluúčast</t>
  </si>
  <si>
    <t>MAP - Ostatní osobní výdaje</t>
  </si>
  <si>
    <t>MAP - Ostatní osobní výdaje - spoluúčast</t>
  </si>
  <si>
    <t>MAP - Pov.soc.pojistné,přísp.na st.polit.zam.</t>
  </si>
  <si>
    <t>MAP - Pov.soc.pojistné,přísp.na st.polit.zam. - spol.</t>
  </si>
  <si>
    <t>MAP - Pov.zdravot.pojistné</t>
  </si>
  <si>
    <t>MAP - Pov.zdravot.pojistné - spoluúčast</t>
  </si>
  <si>
    <t>MAP - Povinné pojistné na úrazové pojištění - spoluúčast</t>
  </si>
  <si>
    <t>MAP - Nákup materiálu j.n.</t>
  </si>
  <si>
    <t>MAP - Nákup materiálu j.n. - spoluúčast</t>
  </si>
  <si>
    <t>MAP - Služby školení a vzdělávání</t>
  </si>
  <si>
    <t>MAP - Služby školení a vzdělávání - spoluúčast</t>
  </si>
  <si>
    <t>MAP - Nákup ostatních služeb</t>
  </si>
  <si>
    <t>MAP - Nákup ostatních služeb - spoluúčast</t>
  </si>
  <si>
    <t>MAP - Cestovné (tuz. i zahr.)</t>
  </si>
  <si>
    <t>MAP - Cestovné (tuz. i zahr.) - spoluúčast</t>
  </si>
  <si>
    <t>MAP - Pohoštění</t>
  </si>
  <si>
    <t>MAP - Pohoštění - spolu´část</t>
  </si>
  <si>
    <t>MAP - Náhrady mezd v době nemoci</t>
  </si>
  <si>
    <t>MAP - Náhrady mezd v době nemoci - spoluúčast</t>
  </si>
  <si>
    <t>MěÚ - Otevřené a transparentní město</t>
  </si>
  <si>
    <t>MěÚ - DDHM - ICT</t>
  </si>
  <si>
    <t>MěÚ - Technologické centrum - udržitelnost</t>
  </si>
  <si>
    <t>MěÚ - Efektivní elektronický úřad</t>
  </si>
  <si>
    <t>MěÚ - Služby - stravování</t>
  </si>
  <si>
    <t>MěÚ - Materiál - kancelářský</t>
  </si>
  <si>
    <t>MěÚ - Materiál - auta</t>
  </si>
  <si>
    <t>MěÚ - Materiál - ostatní</t>
  </si>
  <si>
    <t>MěÚ - Materiál - ICT</t>
  </si>
  <si>
    <t>MěÚ - Materiál - čistící a hygienické potřeby</t>
  </si>
  <si>
    <t>MěÚ - DDHM - ostatní</t>
  </si>
  <si>
    <t>MěÚ - Služby peněžních ústavů - pojištění auta</t>
  </si>
  <si>
    <t>MěÚ - Služby -  školení</t>
  </si>
  <si>
    <t>MěÚ - Služby -  školení SW</t>
  </si>
  <si>
    <t>MěÚ - Služby - BTH</t>
  </si>
  <si>
    <t>MěÚ - Služby - ICT</t>
  </si>
  <si>
    <t>MěÚ - Služby - ostatní</t>
  </si>
  <si>
    <t>MěÚ - Služby - auta</t>
  </si>
  <si>
    <t>MěÚ - Opravy - majetek</t>
  </si>
  <si>
    <t>MěÚ - Opravy - ICT</t>
  </si>
  <si>
    <t>MěÚ - Opravy - auta</t>
  </si>
  <si>
    <t>MěÚ - Splátky půjč.prostř. od obyvatelstva</t>
  </si>
  <si>
    <t>MěÚ - Dotace SPOD</t>
  </si>
  <si>
    <t>MěÚ - Dotace sociální práce</t>
  </si>
  <si>
    <t>MěÚ - Vrácené přeplatky záloh</t>
  </si>
  <si>
    <t>MěÚ - Vrácené složené jistoty ze soudních sporů</t>
  </si>
  <si>
    <t>MěÚ - Příjmy od obcí - veřejnoprávní smlouvy</t>
  </si>
  <si>
    <t>MěÚ - Platy zaměstnanců v prac.poměru</t>
  </si>
  <si>
    <t>MěÚ - Platy zaměstnanců v prac.poměru SPOD</t>
  </si>
  <si>
    <t>MěÚ - Ostatní osobní výdaje</t>
  </si>
  <si>
    <t>MěÚ - Ostatní osobní výdaje SPOD</t>
  </si>
  <si>
    <t>MěÚ - Platy zaměstnanců v prac.poměru sociální prac.</t>
  </si>
  <si>
    <t>MěÚ - Ostatní osobní výdaje  sociální prac.</t>
  </si>
  <si>
    <t>MěÚ - Pov.soc.pojistné,přísp.na st.polit.zam.</t>
  </si>
  <si>
    <t>MěÚ - Pov.soc.pojistné,přísp.na st.polit.zam. SPOD</t>
  </si>
  <si>
    <t>MěÚ - Pov.soc.pojistné,přísp.na st.polit.zam. soc. pracov.</t>
  </si>
  <si>
    <t>MěÚ - Pov.zdravot.pojistné</t>
  </si>
  <si>
    <t>MěÚ - Pov.zdravot.pojistné SPOD</t>
  </si>
  <si>
    <t>MěÚ - Pov.zdravot.pojistné sociální pracovníci</t>
  </si>
  <si>
    <t>MěÚ - Povinné pojistné na úrazové pojištění</t>
  </si>
  <si>
    <t>MěÚ - Povinné pojistné na úrazové pojištění SPOD</t>
  </si>
  <si>
    <t>MěÚ - Knihy, učeb.pom. a tisk</t>
  </si>
  <si>
    <t>MěÚ - Knihy, učeb.pom. a tisk SPOD</t>
  </si>
  <si>
    <t>MěÚ - Drobný hm. DM SPOD</t>
  </si>
  <si>
    <t>MěÚ - Drobný hm. DM sociální prac.</t>
  </si>
  <si>
    <t>MěÚ - Studená voda</t>
  </si>
  <si>
    <t>MěÚ - Plyn</t>
  </si>
  <si>
    <t>MěÚ - Elektrická energie</t>
  </si>
  <si>
    <t>MěÚ - Pohonné hmoty a maziva</t>
  </si>
  <si>
    <t>MěÚ - Pohonné hmoty a maziva SPOD</t>
  </si>
  <si>
    <t>MěÚ - Poštovní služby</t>
  </si>
  <si>
    <t>MěÚ - Služby tele- a radiokomunikací</t>
  </si>
  <si>
    <t>MěÚ - Služby peněžních ústavů</t>
  </si>
  <si>
    <t>MěÚ - Poradenské a právní služby</t>
  </si>
  <si>
    <t>MěÚ - Zpracování dat a služby ICT</t>
  </si>
  <si>
    <t>MěÚ - Dotace "Otevřené traansparentní město"</t>
  </si>
  <si>
    <t>MěÚ - Cestovné (tuz. i zahr.)</t>
  </si>
  <si>
    <t>MěÚ - Cestovné (tuz. i zahr.) SPOD</t>
  </si>
  <si>
    <t>MěÚ - Cestovné (tuz. i zahr.) sociální pracovníci</t>
  </si>
  <si>
    <t>MěÚ - Pohoštění</t>
  </si>
  <si>
    <t>MěÚ - Věcné dary</t>
  </si>
  <si>
    <t>MěÚ - Platby daní a poplatků SR</t>
  </si>
  <si>
    <t>MěÚ - Náhrady mezd v době nemoci</t>
  </si>
  <si>
    <t>MěÚ - Sociální fond čerpání</t>
  </si>
  <si>
    <t>MěÚ - Interaktivní tabule</t>
  </si>
  <si>
    <t>MěÚ - Předf. dotace "Elektron. a moderní služby" + 10 % spoluúčast</t>
  </si>
  <si>
    <t>ZO - Odměny členů zastupitelstev obcí a krajů</t>
  </si>
  <si>
    <t>ZO - Pov.soc.pojistné,přísp.na st.polit.zam.</t>
  </si>
  <si>
    <t>ZO - Pov.zdravot.pojistné</t>
  </si>
  <si>
    <t>ZO - Nákup materiálu j.n.</t>
  </si>
  <si>
    <t>ZO - Služby školení a vzdělávání</t>
  </si>
  <si>
    <t>ZO - Cestovné (tuz. i zahr.)</t>
  </si>
  <si>
    <t>ZO - Pohoštění</t>
  </si>
  <si>
    <t>ZO - Ostatní nákupy j.n</t>
  </si>
  <si>
    <t>ZO - Věcné dary</t>
  </si>
  <si>
    <t>ZO - Náhrady mezd v době nemoci</t>
  </si>
  <si>
    <t>ZO - Sociální fond čerpání</t>
  </si>
  <si>
    <t>MěP - Dotace ÚP - asistent</t>
  </si>
  <si>
    <t>MěP - Pomocní pracovníci</t>
  </si>
  <si>
    <t>MěP - Alkoholtestr</t>
  </si>
  <si>
    <t>MěP - Služby - stravenky</t>
  </si>
  <si>
    <t>MěP - příjmy z parkovacích  automatů</t>
  </si>
  <si>
    <t>MěP - Pokuty</t>
  </si>
  <si>
    <t>MěP - Přijaté pojistné náhrady</t>
  </si>
  <si>
    <t>MěP - Platy zaměstnanců v prac.poměru</t>
  </si>
  <si>
    <t>MěP - Platy zaměstnanců v prac.poměru - asistent</t>
  </si>
  <si>
    <t>MěP - Pov.soc.pojistné,přísp.na st.polit.zam.</t>
  </si>
  <si>
    <t>MěP - Pov.zdravot.pojistné</t>
  </si>
  <si>
    <t>MěP - Povinné pojistné na úrazové pojištění</t>
  </si>
  <si>
    <t>MěP - Prádlo, oděv a obuv</t>
  </si>
  <si>
    <t>MěP - Knihy, učeb.pom. a tisk</t>
  </si>
  <si>
    <t>MěP - Drobný hm. DM</t>
  </si>
  <si>
    <t>MěP - Nákup materiálu j.n.</t>
  </si>
  <si>
    <t>MěP - Úroky vlastní</t>
  </si>
  <si>
    <t>MěP - Studená voda</t>
  </si>
  <si>
    <t>MěP - Elektrická energie</t>
  </si>
  <si>
    <t>MěP - Pohonné hmoty a maziva</t>
  </si>
  <si>
    <t>MěP - Poštovní služby</t>
  </si>
  <si>
    <t>MěP - Služby tele- a radiokomunikací</t>
  </si>
  <si>
    <t>MěP - Pojištění</t>
  </si>
  <si>
    <t>MěP - Služby školení a vzdělávání</t>
  </si>
  <si>
    <t>MěP - Nákup ostatních služeb</t>
  </si>
  <si>
    <t>MěP - Opravy a udržování</t>
  </si>
  <si>
    <t>MěP - Úhrady sankcí jiným rozpočtům</t>
  </si>
  <si>
    <t>MěP - Sociální fond čerpání</t>
  </si>
  <si>
    <t>MěP - ŠkoFIN</t>
  </si>
  <si>
    <t xml:space="preserve"> Rozpočet schválený 2018</t>
  </si>
  <si>
    <t>Rozpočet schválený 2018</t>
  </si>
  <si>
    <t>Rozpočet schválený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</si>
</sst>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8" x14ac:knownFonts="1">
    <font>
      <sz val="12"/>
      <name val="Times New Roman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2"/>
      <name val="Times New Roman"/>
      <family val="1"/>
      <charset val="238"/>
    </font>
    <font>
      <sz val="11.25"/>
      <name val="Cambria"/>
    </font>
    <font>
      <b/>
      <sz val="12"/>
      <name val="Times New Roman"/>
      <family val="1"/>
      <charset val="238"/>
    </font>
    <font>
      <b/>
      <sz val="11.25"/>
      <name val="Cambria"/>
    </font>
    <font>
      <b/>
      <sz val="11.25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8080FF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80"/>
      </patternFill>
    </fill>
    <fill>
      <patternFill patternType="solid">
        <fgColor rgb="FFF0F0F0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164" fontId="1" fillId="2" borderId="0" xfId="0" applyNumberFormat="1" applyFont="1" applyFill="1" applyAlignment="1" applyProtection="1">
      <alignment horizontal="left" vertical="center" wrapText="1"/>
    </xf>
    <xf numFmtId="49" fontId="1" fillId="2" borderId="0" xfId="0" applyNumberFormat="1" applyFont="1" applyFill="1" applyAlignment="1" applyProtection="1">
      <alignment horizontal="left" vertical="center" wrapText="1"/>
    </xf>
    <xf numFmtId="0" fontId="0" fillId="0" borderId="0" xfId="0" applyProtection="1"/>
    <xf numFmtId="4" fontId="0" fillId="0" borderId="0" xfId="0" applyNumberFormat="1" applyProtection="1"/>
    <xf numFmtId="164" fontId="2" fillId="0" borderId="1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vertical="center"/>
    </xf>
    <xf numFmtId="4" fontId="3" fillId="0" borderId="0" xfId="0" applyNumberFormat="1" applyFont="1" applyProtection="1"/>
    <xf numFmtId="164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Border="1" applyAlignment="1" applyProtection="1">
      <alignment vertical="center" wrapText="1"/>
    </xf>
    <xf numFmtId="164" fontId="1" fillId="2" borderId="1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vertical="center" wrapText="1"/>
    </xf>
    <xf numFmtId="164" fontId="5" fillId="2" borderId="0" xfId="1" applyNumberFormat="1" applyFont="1" applyFill="1" applyAlignment="1" applyProtection="1">
      <alignment horizontal="left" vertical="center" wrapText="1"/>
    </xf>
    <xf numFmtId="49" fontId="1" fillId="2" borderId="0" xfId="1" applyNumberFormat="1" applyFont="1" applyFill="1" applyAlignment="1" applyProtection="1">
      <alignment horizontal="left" vertical="center" wrapText="1"/>
    </xf>
    <xf numFmtId="49" fontId="5" fillId="2" borderId="0" xfId="1" applyNumberFormat="1" applyFont="1" applyFill="1" applyAlignment="1" applyProtection="1">
      <alignment horizontal="left" vertical="center" wrapText="1"/>
    </xf>
    <xf numFmtId="4" fontId="6" fillId="2" borderId="0" xfId="1" applyNumberFormat="1" applyFont="1" applyFill="1" applyAlignment="1" applyProtection="1">
      <alignment horizontal="center" vertical="center" wrapText="1"/>
    </xf>
    <xf numFmtId="0" fontId="4" fillId="0" borderId="0" xfId="1" applyProtection="1"/>
    <xf numFmtId="164" fontId="4" fillId="0" borderId="1" xfId="1" applyNumberFormat="1" applyBorder="1" applyAlignment="1" applyProtection="1">
      <alignment vertical="center"/>
    </xf>
    <xf numFmtId="49" fontId="4" fillId="0" borderId="1" xfId="1" applyNumberFormat="1" applyBorder="1" applyAlignment="1" applyProtection="1">
      <alignment vertical="center"/>
    </xf>
    <xf numFmtId="4" fontId="4" fillId="0" borderId="1" xfId="1" applyNumberFormat="1" applyBorder="1" applyAlignment="1" applyProtection="1">
      <alignment vertical="center"/>
    </xf>
    <xf numFmtId="4" fontId="4" fillId="0" borderId="1" xfId="1" applyNumberFormat="1" applyBorder="1" applyAlignment="1" applyProtection="1">
      <alignment vertical="center" wrapText="1"/>
    </xf>
    <xf numFmtId="164" fontId="6" fillId="3" borderId="1" xfId="1" applyNumberFormat="1" applyFont="1" applyFill="1" applyBorder="1" applyAlignment="1" applyProtection="1">
      <alignment vertical="center"/>
    </xf>
    <xf numFmtId="49" fontId="6" fillId="3" borderId="1" xfId="1" applyNumberFormat="1" applyFont="1" applyFill="1" applyBorder="1" applyAlignment="1" applyProtection="1">
      <alignment vertical="center"/>
    </xf>
    <xf numFmtId="4" fontId="6" fillId="3" borderId="1" xfId="1" applyNumberFormat="1" applyFont="1" applyFill="1" applyBorder="1" applyAlignment="1" applyProtection="1">
      <alignment vertical="center"/>
    </xf>
    <xf numFmtId="4" fontId="6" fillId="3" borderId="1" xfId="1" applyNumberFormat="1" applyFont="1" applyFill="1" applyBorder="1" applyAlignment="1" applyProtection="1">
      <alignment vertical="center" wrapText="1"/>
    </xf>
    <xf numFmtId="164" fontId="6" fillId="2" borderId="1" xfId="1" applyNumberFormat="1" applyFont="1" applyFill="1" applyBorder="1" applyAlignment="1" applyProtection="1">
      <alignment vertical="center"/>
    </xf>
    <xf numFmtId="49" fontId="6" fillId="2" borderId="1" xfId="1" applyNumberFormat="1" applyFont="1" applyFill="1" applyBorder="1" applyAlignment="1" applyProtection="1">
      <alignment vertical="center"/>
    </xf>
    <xf numFmtId="4" fontId="6" fillId="2" borderId="1" xfId="1" applyNumberFormat="1" applyFont="1" applyFill="1" applyBorder="1" applyAlignment="1" applyProtection="1">
      <alignment vertical="center"/>
    </xf>
    <xf numFmtId="4" fontId="6" fillId="2" borderId="1" xfId="1" applyNumberFormat="1" applyFont="1" applyFill="1" applyBorder="1" applyAlignment="1" applyProtection="1">
      <alignment vertical="center" wrapText="1"/>
    </xf>
    <xf numFmtId="164" fontId="4" fillId="0" borderId="0" xfId="1" applyNumberFormat="1" applyAlignment="1" applyProtection="1">
      <alignment vertical="center"/>
    </xf>
    <xf numFmtId="49" fontId="4" fillId="0" borderId="0" xfId="1" applyNumberFormat="1" applyAlignment="1" applyProtection="1">
      <alignment vertical="center"/>
    </xf>
    <xf numFmtId="4" fontId="4" fillId="0" borderId="0" xfId="1" applyNumberFormat="1" applyAlignment="1" applyProtection="1">
      <alignment vertical="center"/>
    </xf>
    <xf numFmtId="164" fontId="6" fillId="6" borderId="1" xfId="1" applyNumberFormat="1" applyFont="1" applyFill="1" applyBorder="1" applyAlignment="1" applyProtection="1">
      <alignment vertical="center"/>
    </xf>
    <xf numFmtId="49" fontId="6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 wrapText="1"/>
    </xf>
    <xf numFmtId="164" fontId="4" fillId="0" borderId="1" xfId="1" applyNumberFormat="1" applyFill="1" applyBorder="1" applyAlignment="1" applyProtection="1">
      <alignment vertical="center"/>
    </xf>
    <xf numFmtId="49" fontId="4" fillId="0" borderId="1" xfId="1" applyNumberFormat="1" applyFill="1" applyBorder="1" applyAlignment="1" applyProtection="1">
      <alignment vertical="center"/>
    </xf>
    <xf numFmtId="4" fontId="4" fillId="0" borderId="1" xfId="1" applyNumberFormat="1" applyFill="1" applyBorder="1" applyAlignment="1" applyProtection="1">
      <alignment vertical="center"/>
    </xf>
    <xf numFmtId="4" fontId="4" fillId="0" borderId="1" xfId="1" applyNumberFormat="1" applyFill="1" applyBorder="1" applyAlignment="1" applyProtection="1">
      <alignment vertical="center" wrapText="1"/>
    </xf>
    <xf numFmtId="0" fontId="4" fillId="0" borderId="0" xfId="1" applyFill="1" applyProtection="1"/>
    <xf numFmtId="164" fontId="5" fillId="2" borderId="1" xfId="1" applyNumberFormat="1" applyFont="1" applyFill="1" applyBorder="1" applyAlignment="1" applyProtection="1">
      <alignment vertical="center"/>
    </xf>
    <xf numFmtId="49" fontId="5" fillId="2" borderId="1" xfId="1" applyNumberFormat="1" applyFont="1" applyFill="1" applyBorder="1" applyAlignment="1" applyProtection="1">
      <alignment vertical="center"/>
    </xf>
    <xf numFmtId="164" fontId="4" fillId="7" borderId="1" xfId="1" applyNumberFormat="1" applyFill="1" applyBorder="1" applyAlignment="1" applyProtection="1">
      <alignment vertical="center"/>
    </xf>
    <xf numFmtId="49" fontId="4" fillId="7" borderId="1" xfId="1" applyNumberFormat="1" applyFill="1" applyBorder="1" applyAlignment="1" applyProtection="1">
      <alignment vertical="center"/>
    </xf>
    <xf numFmtId="4" fontId="4" fillId="7" borderId="1" xfId="1" applyNumberFormat="1" applyFill="1" applyBorder="1" applyAlignment="1" applyProtection="1">
      <alignment vertical="center"/>
    </xf>
    <xf numFmtId="4" fontId="4" fillId="7" borderId="1" xfId="1" applyNumberFormat="1" applyFill="1" applyBorder="1" applyAlignment="1" applyProtection="1">
      <alignment vertical="center" wrapText="1"/>
    </xf>
    <xf numFmtId="4" fontId="1" fillId="2" borderId="0" xfId="0" applyNumberFormat="1" applyFont="1" applyFill="1" applyAlignment="1" applyProtection="1">
      <alignment horizontal="center" vertical="center" wrapText="1"/>
    </xf>
    <xf numFmtId="4" fontId="4" fillId="0" borderId="0" xfId="1" applyNumberFormat="1" applyProtection="1"/>
    <xf numFmtId="4" fontId="4" fillId="0" borderId="0" xfId="1" applyNumberFormat="1" applyFill="1" applyProtection="1"/>
    <xf numFmtId="164" fontId="7" fillId="4" borderId="2" xfId="1" applyNumberFormat="1" applyFont="1" applyFill="1" applyBorder="1" applyAlignment="1" applyProtection="1">
      <alignment horizontal="center" vertical="center"/>
    </xf>
    <xf numFmtId="164" fontId="4" fillId="4" borderId="2" xfId="1" applyNumberFormat="1" applyFill="1" applyBorder="1" applyAlignment="1" applyProtection="1">
      <alignment horizontal="center" vertical="center"/>
    </xf>
    <xf numFmtId="164" fontId="5" fillId="4" borderId="0" xfId="1" applyNumberFormat="1" applyFont="1" applyFill="1" applyAlignment="1" applyProtection="1">
      <alignment horizontal="center" vertical="center" wrapText="1"/>
    </xf>
    <xf numFmtId="164" fontId="5" fillId="5" borderId="2" xfId="1" applyNumberFormat="1" applyFont="1" applyFill="1" applyBorder="1" applyAlignment="1" applyProtection="1">
      <alignment horizontal="center" vertical="center" wrapText="1"/>
    </xf>
    <xf numFmtId="164" fontId="5" fillId="5" borderId="3" xfId="1" applyNumberFormat="1" applyFont="1" applyFill="1" applyBorder="1" applyAlignment="1" applyProtection="1">
      <alignment horizontal="center" vertical="center" wrapText="1"/>
    </xf>
    <xf numFmtId="164" fontId="5" fillId="5" borderId="4" xfId="1" applyNumberFormat="1" applyFont="1" applyFill="1" applyBorder="1" applyAlignment="1" applyProtection="1">
      <alignment horizontal="center" vertical="center" wrapText="1"/>
    </xf>
    <xf numFmtId="164" fontId="5" fillId="4" borderId="2" xfId="1" applyNumberFormat="1" applyFont="1" applyFill="1" applyBorder="1" applyAlignment="1" applyProtection="1">
      <alignment horizontal="center" vertical="center" wrapText="1"/>
    </xf>
    <xf numFmtId="164" fontId="5" fillId="4" borderId="5" xfId="1" applyNumberFormat="1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D3" sqref="D3"/>
    </sheetView>
  </sheetViews>
  <sheetFormatPr defaultColWidth="8.69921875" defaultRowHeight="15.6" x14ac:dyDescent="0.3"/>
  <cols>
    <col min="1" max="1" width="11.69921875" style="3" customWidth="1"/>
    <col min="2" max="2" width="20.69921875" style="3" customWidth="1"/>
    <col min="3" max="3" width="15.19921875" style="3" customWidth="1"/>
    <col min="4" max="4" width="8.69921875" style="3"/>
    <col min="5" max="6" width="9.3984375" style="4" hidden="1" customWidth="1"/>
    <col min="7" max="7" width="10.59765625" style="4" hidden="1" customWidth="1"/>
    <col min="8" max="13" width="9.3984375" style="4" hidden="1" customWidth="1"/>
    <col min="14" max="16384" width="8.69921875" style="3"/>
  </cols>
  <sheetData>
    <row r="1" spans="1:13" ht="27.6" x14ac:dyDescent="0.3">
      <c r="A1" s="1" t="s">
        <v>0</v>
      </c>
      <c r="B1" s="2" t="s">
        <v>1</v>
      </c>
      <c r="C1" s="50" t="s">
        <v>677</v>
      </c>
    </row>
    <row r="2" spans="1:13" x14ac:dyDescent="0.3">
      <c r="A2" s="5">
        <v>1</v>
      </c>
      <c r="B2" s="6" t="s">
        <v>2</v>
      </c>
      <c r="C2" s="7">
        <f>SUM(E2:M2)</f>
        <v>106223.5</v>
      </c>
      <c r="E2" s="4">
        <f>SUMIFS('Kancelář tajemník'!I:I,'Kancelář tajemník'!J:J,A2)</f>
        <v>0.5</v>
      </c>
      <c r="F2" s="4">
        <f>SUMIFS('Staveb.úřad a ŽP'!J:J,'Staveb.úřad a ŽP'!K:K,A2)</f>
        <v>2020</v>
      </c>
      <c r="G2" s="7">
        <f>SUMIFS('Finanční odbor'!J:J,'Finanční odbor'!K:K,A2)</f>
        <v>101613</v>
      </c>
      <c r="H2" s="7">
        <f>SUMIFS('Správa maj., inv. rozvoje'!J:J,'Správa maj., inv. rozvoje'!K:K,A2)</f>
        <v>110</v>
      </c>
      <c r="I2" s="7">
        <f>SUMIFS('Sociální věci'!J:J,'Sociální věci'!K:K,A2)</f>
        <v>0</v>
      </c>
      <c r="J2" s="7">
        <f>SUMIFS('Správní činnosti'!J:J,'Správní činnosti'!K:K,A2)</f>
        <v>2480</v>
      </c>
      <c r="K2" s="7">
        <f>SUMIFS('Vnější vztahy'!J:J,'Vnější vztahy'!K:K,A2)</f>
        <v>0</v>
      </c>
      <c r="L2" s="7">
        <f>SUMIFS('Městský úřad'!J:J,'Městský úřad'!K:K,A2)</f>
        <v>0</v>
      </c>
      <c r="M2" s="4">
        <f>SUMIFS('Městská policie'!J:J,'Městská policie'!K:K,A2)</f>
        <v>0</v>
      </c>
    </row>
    <row r="3" spans="1:13" x14ac:dyDescent="0.3">
      <c r="A3" s="5">
        <v>2</v>
      </c>
      <c r="B3" s="6" t="s">
        <v>3</v>
      </c>
      <c r="C3" s="7">
        <f>SUM(E3:M3)</f>
        <v>11775.6</v>
      </c>
      <c r="E3" s="4">
        <f>SUMIFS('Kancelář tajemník'!I:I,'Kancelář tajemník'!J:J,A3)</f>
        <v>0</v>
      </c>
      <c r="F3" s="4">
        <f>SUMIFS('Staveb.úřad a ŽP'!J:J,'Staveb.úřad a ŽP'!K:K,A3)</f>
        <v>4292</v>
      </c>
      <c r="G3" s="7">
        <f>SUMIFS('Finanční odbor'!J:J,'Finanční odbor'!K:K,A3)</f>
        <v>1002.6</v>
      </c>
      <c r="H3" s="7">
        <f>SUMIFS('Správa maj., inv. rozvoje'!J:J,'Správa maj., inv. rozvoje'!K:K,A3)</f>
        <v>104</v>
      </c>
      <c r="I3" s="7">
        <f>SUMIFS('Sociální věci'!J:J,'Sociální věci'!K:K,A3)</f>
        <v>0</v>
      </c>
      <c r="J3" s="7">
        <f>SUMIFS('Správní činnosti'!J:J,'Správní činnosti'!K:K,A3)</f>
        <v>5220</v>
      </c>
      <c r="K3" s="7">
        <f>SUMIFS('Vnější vztahy'!J:J,'Vnější vztahy'!K:K,A3)</f>
        <v>95</v>
      </c>
      <c r="L3" s="7">
        <f>SUMIFS('Městský úřad'!J:J,'Městský úřad'!K:K,A3)</f>
        <v>0</v>
      </c>
      <c r="M3" s="4">
        <f>SUMIFS('Městská policie'!J:J,'Městská policie'!K:K,A3)</f>
        <v>1062</v>
      </c>
    </row>
    <row r="4" spans="1:13" x14ac:dyDescent="0.3">
      <c r="A4" s="5">
        <v>3</v>
      </c>
      <c r="B4" s="6" t="s">
        <v>4</v>
      </c>
      <c r="C4" s="7">
        <f>SUM(E4:M4)</f>
        <v>200</v>
      </c>
      <c r="E4" s="4">
        <f>SUMIFS('Kancelář tajemník'!I:I,'Kancelář tajemník'!J:J,A4)</f>
        <v>0</v>
      </c>
      <c r="F4" s="4">
        <f>SUMIFS('Staveb.úřad a ŽP'!J:J,'Staveb.úřad a ŽP'!K:K,A4)</f>
        <v>0</v>
      </c>
      <c r="G4" s="7">
        <f>SUMIFS('Finanční odbor'!J:J,'Finanční odbor'!K:K,A4)</f>
        <v>0</v>
      </c>
      <c r="H4" s="7">
        <f>SUMIFS('Správa maj., inv. rozvoje'!J:J,'Správa maj., inv. rozvoje'!K:K,A4)</f>
        <v>200</v>
      </c>
      <c r="I4" s="7">
        <f>SUMIFS('Sociální věci'!J:J,'Sociální věci'!K:K,A4)</f>
        <v>0</v>
      </c>
      <c r="J4" s="7">
        <f>SUMIFS('Správní činnosti'!J:J,'Správní činnosti'!K:K,A4)</f>
        <v>0</v>
      </c>
      <c r="K4" s="7">
        <f>SUMIFS('Vnější vztahy'!J:J,'Vnější vztahy'!K:K,A4)</f>
        <v>0</v>
      </c>
      <c r="L4" s="7">
        <f>SUMIFS('Městský úřad'!J:J,'Městský úřad'!K:K,A4)</f>
        <v>0</v>
      </c>
      <c r="M4" s="4">
        <f>SUMIFS('Městská policie'!J:J,'Městská policie'!K:K,A4)</f>
        <v>0</v>
      </c>
    </row>
    <row r="5" spans="1:13" x14ac:dyDescent="0.3">
      <c r="A5" s="5">
        <v>4</v>
      </c>
      <c r="B5" s="6" t="s">
        <v>5</v>
      </c>
      <c r="C5" s="7">
        <f>SUM(E5:M5)</f>
        <v>27074.100000000002</v>
      </c>
      <c r="E5" s="4">
        <f>SUMIFS('Kancelář tajemník'!I:I,'Kancelář tajemník'!J:J,A5)</f>
        <v>0</v>
      </c>
      <c r="F5" s="4">
        <f>SUMIFS('Staveb.úřad a ŽP'!J:J,'Staveb.úřad a ŽP'!K:K,A5)</f>
        <v>0</v>
      </c>
      <c r="G5" s="7">
        <f>SUMIFS('Finanční odbor'!J:J,'Finanční odbor'!K:K,A5)</f>
        <v>26226.100000000002</v>
      </c>
      <c r="H5" s="7">
        <f>SUMIFS('Správa maj., inv. rozvoje'!J:J,'Správa maj., inv. rozvoje'!K:K,A5)</f>
        <v>0</v>
      </c>
      <c r="I5" s="7">
        <f>SUMIFS('Sociální věci'!J:J,'Sociální věci'!K:K,A5)</f>
        <v>828</v>
      </c>
      <c r="J5" s="7">
        <f>SUMIFS('Správní činnosti'!J:J,'Správní činnosti'!K:K,A5)</f>
        <v>20</v>
      </c>
      <c r="K5" s="7">
        <f>SUMIFS('Vnější vztahy'!J:J,'Vnější vztahy'!K:K,A5)</f>
        <v>0</v>
      </c>
      <c r="L5" s="7">
        <f>SUMIFS('Městský úřad'!J:J,'Městský úřad'!K:K,A5)</f>
        <v>0</v>
      </c>
      <c r="M5" s="4">
        <f>SUMIFS('Městská policie'!J:J,'Městská policie'!K:K,A5)</f>
        <v>0</v>
      </c>
    </row>
    <row r="6" spans="1:13" x14ac:dyDescent="0.3">
      <c r="A6" s="8" t="s">
        <v>6</v>
      </c>
      <c r="B6" s="9"/>
      <c r="C6" s="10">
        <f>SUM(C2:C5)</f>
        <v>145273.20000000001</v>
      </c>
      <c r="G6" s="7"/>
      <c r="H6" s="7"/>
      <c r="I6" s="7"/>
      <c r="J6" s="7"/>
      <c r="K6" s="7"/>
      <c r="L6" s="7"/>
    </row>
    <row r="7" spans="1:13" x14ac:dyDescent="0.3">
      <c r="A7" s="5"/>
      <c r="B7" s="6"/>
      <c r="C7" s="11"/>
      <c r="G7" s="7"/>
      <c r="H7" s="7"/>
      <c r="I7" s="7"/>
      <c r="J7" s="7"/>
      <c r="K7" s="7"/>
      <c r="L7" s="7"/>
    </row>
    <row r="8" spans="1:13" x14ac:dyDescent="0.3">
      <c r="A8" s="5">
        <v>5</v>
      </c>
      <c r="B8" s="6" t="s">
        <v>7</v>
      </c>
      <c r="C8" s="7">
        <f>SUM(E8:M8)</f>
        <v>113021.20000000001</v>
      </c>
      <c r="E8" s="4">
        <f>SUMIFS('Kancelář tajemník'!I:I,'Kancelář tajemník'!J:J,A8)</f>
        <v>100</v>
      </c>
      <c r="F8" s="4">
        <f>SUMIFS('Staveb.úřad a ŽP'!J:J,'Staveb.úřad a ŽP'!K:K,A8)</f>
        <v>7770</v>
      </c>
      <c r="G8" s="7">
        <f>SUMIFS('Finanční odbor'!J:J,'Finanční odbor'!K:K,A8)</f>
        <v>39771.800000000003</v>
      </c>
      <c r="H8" s="7">
        <f>SUMIFS('Správa maj., inv. rozvoje'!J:J,'Správa maj., inv. rozvoje'!K:K,A8)</f>
        <v>5829</v>
      </c>
      <c r="I8" s="7">
        <f>SUMIFS('Sociální věci'!J:J,'Sociální věci'!K:K,A8)</f>
        <v>1722.9</v>
      </c>
      <c r="J8" s="7">
        <f>SUMIFS('Správní činnosti'!J:J,'Správní činnosti'!K:K,A8)</f>
        <v>250</v>
      </c>
      <c r="K8" s="7">
        <f>SUMIFS('Vnější vztahy'!J:J,'Vnější vztahy'!K:K,A8)</f>
        <v>5482.9</v>
      </c>
      <c r="L8" s="7">
        <f>SUMIFS('Městský úřad'!J:J,'Městský úřad'!K:K,A8)</f>
        <v>48721.1</v>
      </c>
      <c r="M8" s="4">
        <f>SUMIFS('Městská policie'!J:J,'Městská policie'!K:K,A8)</f>
        <v>3373.5</v>
      </c>
    </row>
    <row r="9" spans="1:13" x14ac:dyDescent="0.3">
      <c r="A9" s="5">
        <v>6</v>
      </c>
      <c r="B9" s="6" t="s">
        <v>8</v>
      </c>
      <c r="C9" s="7">
        <f>SUM(E9:M9)</f>
        <v>32252</v>
      </c>
      <c r="E9" s="4">
        <f>SUMIFS('Kancelář tajemník'!I:I,'Kancelář tajemník'!J:J,A9)</f>
        <v>0</v>
      </c>
      <c r="F9" s="4">
        <f>SUMIFS('Staveb.úřad a ŽP'!J:J,'Staveb.úřad a ŽP'!K:K,A9)</f>
        <v>0</v>
      </c>
      <c r="G9" s="7">
        <f>SUMIFS('Finanční odbor'!J:J,'Finanční odbor'!K:K,A9)</f>
        <v>6557</v>
      </c>
      <c r="H9" s="7">
        <f>SUMIFS('Správa maj., inv. rozvoje'!J:J,'Správa maj., inv. rozvoje'!K:K,A9)</f>
        <v>20700</v>
      </c>
      <c r="I9" s="7">
        <f>SUMIFS('Sociální věci'!J:J,'Sociální věci'!K:K,A9)</f>
        <v>0</v>
      </c>
      <c r="J9" s="7">
        <f>SUMIFS('Správní činnosti'!J:J,'Správní činnosti'!K:K,A9)</f>
        <v>0</v>
      </c>
      <c r="K9" s="7">
        <f>SUMIFS('Vnější vztahy'!J:J,'Vnější vztahy'!K:K,A9)</f>
        <v>0</v>
      </c>
      <c r="L9" s="7">
        <f>SUMIFS('Městský úřad'!J:J,'Městský úřad'!K:K,A9)</f>
        <v>4945</v>
      </c>
      <c r="M9" s="4">
        <f>SUMIFS('Městská policie'!J:J,'Městská policie'!K:K,A9)</f>
        <v>50</v>
      </c>
    </row>
    <row r="10" spans="1:13" x14ac:dyDescent="0.3">
      <c r="A10" s="8" t="s">
        <v>9</v>
      </c>
      <c r="B10" s="9"/>
      <c r="C10" s="10">
        <f>SUM(C8:C9)</f>
        <v>145273.20000000001</v>
      </c>
      <c r="G10" s="7"/>
      <c r="H10" s="7"/>
      <c r="I10" s="7"/>
      <c r="J10" s="7"/>
      <c r="K10" s="7"/>
      <c r="L10" s="7"/>
    </row>
    <row r="11" spans="1:13" x14ac:dyDescent="0.3">
      <c r="A11" s="5"/>
      <c r="B11" s="6"/>
      <c r="C11" s="11"/>
      <c r="G11" s="7"/>
      <c r="H11" s="7"/>
      <c r="I11" s="7"/>
      <c r="J11" s="7"/>
      <c r="K11" s="7"/>
      <c r="L11" s="7"/>
    </row>
    <row r="12" spans="1:13" x14ac:dyDescent="0.3">
      <c r="A12" s="5">
        <v>8</v>
      </c>
      <c r="B12" s="6" t="s">
        <v>10</v>
      </c>
      <c r="C12" s="7">
        <f>SUM(E12:M12)</f>
        <v>0</v>
      </c>
      <c r="E12" s="4">
        <f>SUMIFS('Kancelář tajemník'!I:I,'Kancelář tajemník'!J:J,A12)</f>
        <v>0</v>
      </c>
      <c r="F12" s="4">
        <f>SUMIFS('Staveb.úřad a ŽP'!J:J,'Staveb.úřad a ŽP'!K:K,A12)</f>
        <v>0</v>
      </c>
      <c r="G12" s="7">
        <f>SUMIFS('Finanční odbor'!J:J,'Finanční odbor'!K:K,A12)</f>
        <v>0</v>
      </c>
      <c r="H12" s="7">
        <f>SUMIFS('Správa maj., inv. rozvoje'!J:J,'Správa maj., inv. rozvoje'!K:K,A12)</f>
        <v>0</v>
      </c>
      <c r="I12" s="7">
        <f>SUMIFS('Sociální věci'!J:J,'Sociální věci'!K:K,A12)</f>
        <v>0</v>
      </c>
      <c r="J12" s="7">
        <f>SUMIFS('Správní činnosti'!J:J,'Správní činnosti'!K:K,A12)</f>
        <v>0</v>
      </c>
      <c r="K12" s="7">
        <f>SUMIFS('Vnější vztahy'!J:J,'Vnější vztahy'!K:K,A12)</f>
        <v>0</v>
      </c>
      <c r="L12" s="7">
        <f>SUMIFS('Městský úřad'!J:J,'Městský úřad'!K:K,A12)</f>
        <v>0</v>
      </c>
      <c r="M12" s="4">
        <f>SUMIFS('Městská policie'!J:J,'Městská policie'!K:K,A12)</f>
        <v>0</v>
      </c>
    </row>
    <row r="13" spans="1:13" x14ac:dyDescent="0.3">
      <c r="A13" s="8" t="s">
        <v>11</v>
      </c>
      <c r="B13" s="9"/>
      <c r="C13" s="10">
        <f>C12</f>
        <v>0</v>
      </c>
    </row>
    <row r="14" spans="1:13" x14ac:dyDescent="0.3">
      <c r="A14" s="5"/>
      <c r="B14" s="6"/>
      <c r="C14" s="11"/>
    </row>
    <row r="15" spans="1:13" x14ac:dyDescent="0.3">
      <c r="A15" s="5"/>
      <c r="B15" s="6"/>
      <c r="C15" s="11"/>
    </row>
    <row r="16" spans="1:13" x14ac:dyDescent="0.3">
      <c r="A16" s="12" t="s">
        <v>12</v>
      </c>
      <c r="B16" s="13"/>
      <c r="C16" s="14">
        <f>C6</f>
        <v>145273.20000000001</v>
      </c>
    </row>
    <row r="17" spans="1:3" x14ac:dyDescent="0.3">
      <c r="A17" s="12" t="s">
        <v>13</v>
      </c>
      <c r="B17" s="13"/>
      <c r="C17" s="14">
        <f>C10</f>
        <v>145273.20000000001</v>
      </c>
    </row>
    <row r="18" spans="1:3" x14ac:dyDescent="0.3">
      <c r="A18" s="12" t="s">
        <v>14</v>
      </c>
      <c r="B18" s="13"/>
      <c r="C18" s="14">
        <f>C13</f>
        <v>0</v>
      </c>
    </row>
    <row r="19" spans="1:3" x14ac:dyDescent="0.3">
      <c r="A19" s="12" t="s">
        <v>15</v>
      </c>
      <c r="B19" s="13"/>
      <c r="C19" s="14">
        <f>C16-C17</f>
        <v>0</v>
      </c>
    </row>
    <row r="20" spans="1:3" x14ac:dyDescent="0.3">
      <c r="A20" s="12" t="s">
        <v>16</v>
      </c>
      <c r="B20" s="13"/>
      <c r="C20" s="14">
        <f>C16-C17+C18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topLeftCell="A7" zoomScaleNormal="100" workbookViewId="0">
      <selection activeCell="M22" sqref="M22"/>
    </sheetView>
  </sheetViews>
  <sheetFormatPr defaultColWidth="8.69921875" defaultRowHeight="14.4" x14ac:dyDescent="0.25"/>
  <cols>
    <col min="1" max="1" width="5.5" style="32" customWidth="1"/>
    <col min="2" max="2" width="34.19921875" style="33" customWidth="1"/>
    <col min="3" max="3" width="5.3984375" style="32" customWidth="1"/>
    <col min="4" max="4" width="31.8984375" style="33" customWidth="1"/>
    <col min="5" max="5" width="6.19921875" style="32" customWidth="1"/>
    <col min="6" max="6" width="22.19921875" style="33" customWidth="1"/>
    <col min="7" max="7" width="6.59765625" style="32" customWidth="1"/>
    <col min="8" max="10" width="15.19921875" style="34" customWidth="1"/>
    <col min="11" max="11" width="0" style="19" hidden="1" customWidth="1"/>
    <col min="12" max="16384" width="8.69921875" style="19"/>
  </cols>
  <sheetData>
    <row r="1" spans="1:11" ht="36.15" customHeight="1" x14ac:dyDescent="0.25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678</v>
      </c>
    </row>
    <row r="2" spans="1:11" ht="15.6" customHeight="1" x14ac:dyDescent="0.25">
      <c r="A2" s="59" t="s">
        <v>338</v>
      </c>
      <c r="B2" s="59"/>
      <c r="C2" s="59"/>
      <c r="D2" s="59"/>
      <c r="E2" s="59"/>
      <c r="F2" s="59"/>
      <c r="G2" s="59"/>
      <c r="H2" s="59"/>
      <c r="I2" s="59"/>
      <c r="J2" s="60"/>
    </row>
    <row r="3" spans="1:11" x14ac:dyDescent="0.25">
      <c r="A3" s="20"/>
      <c r="B3" s="21"/>
      <c r="C3" s="20">
        <v>4116</v>
      </c>
      <c r="D3" s="21" t="s">
        <v>48</v>
      </c>
      <c r="E3" s="20"/>
      <c r="F3" s="21" t="s">
        <v>648</v>
      </c>
      <c r="G3" s="20">
        <v>13013</v>
      </c>
      <c r="H3" s="22">
        <v>0</v>
      </c>
      <c r="I3" s="22">
        <v>117.6</v>
      </c>
      <c r="J3" s="23"/>
      <c r="K3" s="19" t="str">
        <f>LEFT(C3,1)</f>
        <v>4</v>
      </c>
    </row>
    <row r="4" spans="1:11" x14ac:dyDescent="0.25">
      <c r="A4" s="20">
        <v>2219</v>
      </c>
      <c r="B4" s="21" t="s">
        <v>203</v>
      </c>
      <c r="C4" s="20">
        <v>2111</v>
      </c>
      <c r="D4" s="21" t="s">
        <v>50</v>
      </c>
      <c r="E4" s="20"/>
      <c r="F4" s="21" t="s">
        <v>652</v>
      </c>
      <c r="G4" s="20"/>
      <c r="H4" s="22">
        <v>1000</v>
      </c>
      <c r="I4" s="22">
        <v>1000</v>
      </c>
      <c r="J4" s="23">
        <v>1000</v>
      </c>
      <c r="K4" s="19" t="str">
        <f t="shared" ref="K4:K42" si="0">LEFT(C4,1)</f>
        <v>2</v>
      </c>
    </row>
    <row r="5" spans="1:11" x14ac:dyDescent="0.25">
      <c r="A5" s="20">
        <v>5311</v>
      </c>
      <c r="B5" s="21" t="s">
        <v>339</v>
      </c>
      <c r="C5" s="20">
        <v>2212</v>
      </c>
      <c r="D5" s="21" t="s">
        <v>37</v>
      </c>
      <c r="E5" s="20"/>
      <c r="F5" s="21" t="s">
        <v>653</v>
      </c>
      <c r="G5" s="20"/>
      <c r="H5" s="22">
        <v>0</v>
      </c>
      <c r="I5" s="22">
        <v>55.5</v>
      </c>
      <c r="J5" s="23">
        <v>62</v>
      </c>
      <c r="K5" s="19" t="str">
        <f t="shared" si="0"/>
        <v>2</v>
      </c>
    </row>
    <row r="6" spans="1:11" x14ac:dyDescent="0.25">
      <c r="A6" s="20">
        <v>5311</v>
      </c>
      <c r="B6" s="21" t="s">
        <v>339</v>
      </c>
      <c r="C6" s="20">
        <v>2322</v>
      </c>
      <c r="D6" s="21" t="s">
        <v>340</v>
      </c>
      <c r="E6" s="20"/>
      <c r="F6" s="21" t="s">
        <v>654</v>
      </c>
      <c r="G6" s="20"/>
      <c r="H6" s="22">
        <v>0</v>
      </c>
      <c r="I6" s="22">
        <v>25</v>
      </c>
      <c r="J6" s="23"/>
      <c r="K6" s="19" t="str">
        <f t="shared" si="0"/>
        <v>2</v>
      </c>
    </row>
    <row r="7" spans="1:11" x14ac:dyDescent="0.25">
      <c r="A7" s="24" t="s">
        <v>341</v>
      </c>
      <c r="B7" s="25"/>
      <c r="C7" s="24"/>
      <c r="D7" s="25"/>
      <c r="E7" s="24"/>
      <c r="F7" s="25"/>
      <c r="G7" s="24"/>
      <c r="H7" s="26">
        <v>1000</v>
      </c>
      <c r="I7" s="26">
        <v>1198.0999999999999</v>
      </c>
      <c r="J7" s="27">
        <v>1062</v>
      </c>
      <c r="K7" s="19" t="str">
        <f t="shared" si="0"/>
        <v/>
      </c>
    </row>
    <row r="8" spans="1:11" x14ac:dyDescent="0.25">
      <c r="A8" s="20">
        <v>5311</v>
      </c>
      <c r="B8" s="21" t="s">
        <v>339</v>
      </c>
      <c r="C8" s="20">
        <v>5011</v>
      </c>
      <c r="D8" s="21" t="s">
        <v>249</v>
      </c>
      <c r="E8" s="20"/>
      <c r="F8" s="21" t="s">
        <v>655</v>
      </c>
      <c r="G8" s="20"/>
      <c r="H8" s="22">
        <v>1240</v>
      </c>
      <c r="I8" s="22">
        <v>1510.9</v>
      </c>
      <c r="J8" s="23">
        <v>1750</v>
      </c>
      <c r="K8" s="19" t="str">
        <f t="shared" si="0"/>
        <v>5</v>
      </c>
    </row>
    <row r="9" spans="1:11" x14ac:dyDescent="0.25">
      <c r="A9" s="20">
        <v>5311</v>
      </c>
      <c r="B9" s="21" t="s">
        <v>339</v>
      </c>
      <c r="C9" s="20">
        <v>5011</v>
      </c>
      <c r="D9" s="21" t="s">
        <v>249</v>
      </c>
      <c r="E9" s="20"/>
      <c r="F9" s="21" t="s">
        <v>656</v>
      </c>
      <c r="G9" s="20">
        <v>13013</v>
      </c>
      <c r="H9" s="22">
        <v>0</v>
      </c>
      <c r="I9" s="22">
        <v>89.6</v>
      </c>
      <c r="J9" s="23"/>
      <c r="K9" s="19" t="str">
        <f t="shared" si="0"/>
        <v>5</v>
      </c>
    </row>
    <row r="10" spans="1:11" x14ac:dyDescent="0.25">
      <c r="A10" s="20">
        <v>5311</v>
      </c>
      <c r="B10" s="21" t="s">
        <v>339</v>
      </c>
      <c r="C10" s="20">
        <v>5011</v>
      </c>
      <c r="D10" s="21" t="s">
        <v>249</v>
      </c>
      <c r="E10" s="20">
        <v>13013</v>
      </c>
      <c r="F10" s="21" t="s">
        <v>649</v>
      </c>
      <c r="G10" s="20"/>
      <c r="H10" s="22">
        <v>60</v>
      </c>
      <c r="I10" s="22">
        <v>53</v>
      </c>
      <c r="J10" s="23"/>
      <c r="K10" s="19" t="str">
        <f t="shared" si="0"/>
        <v>5</v>
      </c>
    </row>
    <row r="11" spans="1:11" x14ac:dyDescent="0.25">
      <c r="A11" s="20">
        <v>5311</v>
      </c>
      <c r="B11" s="21" t="s">
        <v>339</v>
      </c>
      <c r="C11" s="20">
        <v>5031</v>
      </c>
      <c r="D11" s="21" t="s">
        <v>250</v>
      </c>
      <c r="E11" s="20"/>
      <c r="F11" s="21" t="s">
        <v>657</v>
      </c>
      <c r="G11" s="20"/>
      <c r="H11" s="22">
        <v>320</v>
      </c>
      <c r="I11" s="22">
        <v>368.7</v>
      </c>
      <c r="J11" s="23">
        <v>437.5</v>
      </c>
      <c r="K11" s="19" t="str">
        <f t="shared" si="0"/>
        <v>5</v>
      </c>
    </row>
    <row r="12" spans="1:11" x14ac:dyDescent="0.25">
      <c r="A12" s="20">
        <v>5311</v>
      </c>
      <c r="B12" s="21" t="s">
        <v>339</v>
      </c>
      <c r="C12" s="20">
        <v>5031</v>
      </c>
      <c r="D12" s="21" t="s">
        <v>250</v>
      </c>
      <c r="E12" s="20">
        <v>13013</v>
      </c>
      <c r="F12" s="21" t="s">
        <v>649</v>
      </c>
      <c r="G12" s="20"/>
      <c r="H12" s="22">
        <v>0</v>
      </c>
      <c r="I12" s="22">
        <v>5</v>
      </c>
      <c r="J12" s="23"/>
      <c r="K12" s="19" t="str">
        <f t="shared" si="0"/>
        <v>5</v>
      </c>
    </row>
    <row r="13" spans="1:11" x14ac:dyDescent="0.25">
      <c r="A13" s="20">
        <v>5311</v>
      </c>
      <c r="B13" s="21" t="s">
        <v>339</v>
      </c>
      <c r="C13" s="20">
        <v>5032</v>
      </c>
      <c r="D13" s="21" t="s">
        <v>251</v>
      </c>
      <c r="E13" s="20"/>
      <c r="F13" s="21" t="s">
        <v>658</v>
      </c>
      <c r="G13" s="20"/>
      <c r="H13" s="22">
        <v>115</v>
      </c>
      <c r="I13" s="22">
        <v>131.6</v>
      </c>
      <c r="J13" s="23">
        <v>157.5</v>
      </c>
      <c r="K13" s="19" t="str">
        <f t="shared" si="0"/>
        <v>5</v>
      </c>
    </row>
    <row r="14" spans="1:11" x14ac:dyDescent="0.25">
      <c r="A14" s="20">
        <v>5311</v>
      </c>
      <c r="B14" s="21" t="s">
        <v>339</v>
      </c>
      <c r="C14" s="20">
        <v>5032</v>
      </c>
      <c r="D14" s="21" t="s">
        <v>251</v>
      </c>
      <c r="E14" s="20">
        <v>13013</v>
      </c>
      <c r="F14" s="21" t="s">
        <v>649</v>
      </c>
      <c r="G14" s="20"/>
      <c r="H14" s="22">
        <v>0</v>
      </c>
      <c r="I14" s="22">
        <v>1</v>
      </c>
      <c r="J14" s="23"/>
      <c r="K14" s="19" t="str">
        <f t="shared" si="0"/>
        <v>5</v>
      </c>
    </row>
    <row r="15" spans="1:11" x14ac:dyDescent="0.25">
      <c r="A15" s="20">
        <v>5311</v>
      </c>
      <c r="B15" s="21" t="s">
        <v>339</v>
      </c>
      <c r="C15" s="20">
        <v>5038</v>
      </c>
      <c r="D15" s="21" t="s">
        <v>252</v>
      </c>
      <c r="E15" s="20"/>
      <c r="F15" s="21" t="s">
        <v>659</v>
      </c>
      <c r="G15" s="20"/>
      <c r="H15" s="22">
        <v>6</v>
      </c>
      <c r="I15" s="22">
        <v>7</v>
      </c>
      <c r="J15" s="23">
        <v>8</v>
      </c>
      <c r="K15" s="19" t="str">
        <f t="shared" si="0"/>
        <v>5</v>
      </c>
    </row>
    <row r="16" spans="1:11" x14ac:dyDescent="0.25">
      <c r="A16" s="20">
        <v>5311</v>
      </c>
      <c r="B16" s="21" t="s">
        <v>339</v>
      </c>
      <c r="C16" s="20">
        <v>5132</v>
      </c>
      <c r="D16" s="21" t="s">
        <v>342</v>
      </c>
      <c r="E16" s="20">
        <v>13013</v>
      </c>
      <c r="F16" s="21" t="s">
        <v>649</v>
      </c>
      <c r="G16" s="20"/>
      <c r="H16" s="22">
        <v>0</v>
      </c>
      <c r="I16" s="22">
        <v>2</v>
      </c>
      <c r="J16" s="23"/>
      <c r="K16" s="19" t="str">
        <f t="shared" si="0"/>
        <v>5</v>
      </c>
    </row>
    <row r="17" spans="1:11" x14ac:dyDescent="0.25">
      <c r="A17" s="20">
        <v>5311</v>
      </c>
      <c r="B17" s="21" t="s">
        <v>339</v>
      </c>
      <c r="C17" s="20">
        <v>5134</v>
      </c>
      <c r="D17" s="21" t="s">
        <v>343</v>
      </c>
      <c r="E17" s="20"/>
      <c r="F17" s="21" t="s">
        <v>660</v>
      </c>
      <c r="G17" s="20"/>
      <c r="H17" s="22">
        <v>31</v>
      </c>
      <c r="I17" s="22">
        <v>71</v>
      </c>
      <c r="J17" s="23">
        <v>80</v>
      </c>
      <c r="K17" s="19" t="str">
        <f t="shared" si="0"/>
        <v>5</v>
      </c>
    </row>
    <row r="18" spans="1:11" x14ac:dyDescent="0.25">
      <c r="A18" s="20">
        <v>5311</v>
      </c>
      <c r="B18" s="21" t="s">
        <v>339</v>
      </c>
      <c r="C18" s="20">
        <v>5136</v>
      </c>
      <c r="D18" s="21" t="s">
        <v>170</v>
      </c>
      <c r="E18" s="20"/>
      <c r="F18" s="21" t="s">
        <v>661</v>
      </c>
      <c r="G18" s="20"/>
      <c r="H18" s="22">
        <v>2</v>
      </c>
      <c r="I18" s="22">
        <v>2</v>
      </c>
      <c r="J18" s="23">
        <v>4</v>
      </c>
      <c r="K18" s="19" t="str">
        <f t="shared" si="0"/>
        <v>5</v>
      </c>
    </row>
    <row r="19" spans="1:11" x14ac:dyDescent="0.25">
      <c r="A19" s="20">
        <v>5311</v>
      </c>
      <c r="B19" s="21" t="s">
        <v>339</v>
      </c>
      <c r="C19" s="20">
        <v>5137</v>
      </c>
      <c r="D19" s="21" t="s">
        <v>171</v>
      </c>
      <c r="E19" s="20"/>
      <c r="F19" s="21" t="s">
        <v>662</v>
      </c>
      <c r="G19" s="20"/>
      <c r="H19" s="22">
        <v>20</v>
      </c>
      <c r="I19" s="22">
        <v>26.5</v>
      </c>
      <c r="J19" s="23">
        <v>250</v>
      </c>
      <c r="K19" s="19" t="str">
        <f t="shared" si="0"/>
        <v>5</v>
      </c>
    </row>
    <row r="20" spans="1:11" x14ac:dyDescent="0.25">
      <c r="A20" s="20">
        <v>5311</v>
      </c>
      <c r="B20" s="21" t="s">
        <v>339</v>
      </c>
      <c r="C20" s="20">
        <v>5139</v>
      </c>
      <c r="D20" s="21" t="s">
        <v>167</v>
      </c>
      <c r="E20" s="20"/>
      <c r="F20" s="21" t="s">
        <v>663</v>
      </c>
      <c r="G20" s="20"/>
      <c r="H20" s="22">
        <v>40</v>
      </c>
      <c r="I20" s="22">
        <v>100</v>
      </c>
      <c r="J20" s="23">
        <v>110</v>
      </c>
      <c r="K20" s="19" t="str">
        <f t="shared" si="0"/>
        <v>5</v>
      </c>
    </row>
    <row r="21" spans="1:11" x14ac:dyDescent="0.25">
      <c r="A21" s="20">
        <v>5311</v>
      </c>
      <c r="B21" s="21" t="s">
        <v>339</v>
      </c>
      <c r="C21" s="20">
        <v>5141</v>
      </c>
      <c r="D21" s="21" t="s">
        <v>162</v>
      </c>
      <c r="E21" s="20"/>
      <c r="F21" s="21" t="s">
        <v>664</v>
      </c>
      <c r="G21" s="20"/>
      <c r="H21" s="22">
        <v>0</v>
      </c>
      <c r="I21" s="22">
        <v>2.5</v>
      </c>
      <c r="J21" s="23"/>
      <c r="K21" s="19" t="str">
        <f t="shared" si="0"/>
        <v>5</v>
      </c>
    </row>
    <row r="22" spans="1:11" x14ac:dyDescent="0.25">
      <c r="A22" s="20">
        <v>5311</v>
      </c>
      <c r="B22" s="21" t="s">
        <v>339</v>
      </c>
      <c r="C22" s="20">
        <v>5151</v>
      </c>
      <c r="D22" s="21" t="s">
        <v>172</v>
      </c>
      <c r="E22" s="20"/>
      <c r="F22" s="21" t="s">
        <v>665</v>
      </c>
      <c r="G22" s="20"/>
      <c r="H22" s="22">
        <v>8</v>
      </c>
      <c r="I22" s="22">
        <v>8</v>
      </c>
      <c r="J22" s="23">
        <v>8</v>
      </c>
      <c r="K22" s="19" t="str">
        <f t="shared" si="0"/>
        <v>5</v>
      </c>
    </row>
    <row r="23" spans="1:11" x14ac:dyDescent="0.25">
      <c r="A23" s="20">
        <v>5311</v>
      </c>
      <c r="B23" s="21" t="s">
        <v>339</v>
      </c>
      <c r="C23" s="20">
        <v>5154</v>
      </c>
      <c r="D23" s="21" t="s">
        <v>174</v>
      </c>
      <c r="E23" s="20"/>
      <c r="F23" s="21" t="s">
        <v>666</v>
      </c>
      <c r="G23" s="20"/>
      <c r="H23" s="22">
        <v>40</v>
      </c>
      <c r="I23" s="22">
        <v>40</v>
      </c>
      <c r="J23" s="23">
        <v>40</v>
      </c>
      <c r="K23" s="19" t="str">
        <f t="shared" si="0"/>
        <v>5</v>
      </c>
    </row>
    <row r="24" spans="1:11" x14ac:dyDescent="0.25">
      <c r="A24" s="20">
        <v>5311</v>
      </c>
      <c r="B24" s="21" t="s">
        <v>339</v>
      </c>
      <c r="C24" s="20">
        <v>5156</v>
      </c>
      <c r="D24" s="21" t="s">
        <v>175</v>
      </c>
      <c r="E24" s="20"/>
      <c r="F24" s="21" t="s">
        <v>667</v>
      </c>
      <c r="G24" s="20"/>
      <c r="H24" s="22">
        <v>50</v>
      </c>
      <c r="I24" s="22">
        <v>46.7</v>
      </c>
      <c r="J24" s="23">
        <v>60</v>
      </c>
      <c r="K24" s="19" t="str">
        <f t="shared" si="0"/>
        <v>5</v>
      </c>
    </row>
    <row r="25" spans="1:11" x14ac:dyDescent="0.25">
      <c r="A25" s="20">
        <v>5311</v>
      </c>
      <c r="B25" s="21" t="s">
        <v>339</v>
      </c>
      <c r="C25" s="20">
        <v>5161</v>
      </c>
      <c r="D25" s="21" t="s">
        <v>321</v>
      </c>
      <c r="E25" s="20"/>
      <c r="F25" s="21" t="s">
        <v>668</v>
      </c>
      <c r="G25" s="20"/>
      <c r="H25" s="22">
        <v>2</v>
      </c>
      <c r="I25" s="22">
        <v>2</v>
      </c>
      <c r="J25" s="23">
        <v>2</v>
      </c>
      <c r="K25" s="19" t="str">
        <f t="shared" si="0"/>
        <v>5</v>
      </c>
    </row>
    <row r="26" spans="1:11" x14ac:dyDescent="0.25">
      <c r="A26" s="20">
        <v>5311</v>
      </c>
      <c r="B26" s="21" t="s">
        <v>339</v>
      </c>
      <c r="C26" s="20">
        <v>5162</v>
      </c>
      <c r="D26" s="21" t="s">
        <v>176</v>
      </c>
      <c r="E26" s="20"/>
      <c r="F26" s="21" t="s">
        <v>669</v>
      </c>
      <c r="G26" s="20"/>
      <c r="H26" s="22">
        <v>13</v>
      </c>
      <c r="I26" s="22">
        <v>13</v>
      </c>
      <c r="J26" s="23">
        <v>13</v>
      </c>
      <c r="K26" s="19" t="str">
        <f t="shared" si="0"/>
        <v>5</v>
      </c>
    </row>
    <row r="27" spans="1:11" x14ac:dyDescent="0.25">
      <c r="A27" s="20">
        <v>5311</v>
      </c>
      <c r="B27" s="21" t="s">
        <v>339</v>
      </c>
      <c r="C27" s="20">
        <v>5163</v>
      </c>
      <c r="D27" s="21" t="s">
        <v>177</v>
      </c>
      <c r="E27" s="20"/>
      <c r="F27" s="21" t="s">
        <v>670</v>
      </c>
      <c r="G27" s="20"/>
      <c r="H27" s="22">
        <v>15</v>
      </c>
      <c r="I27" s="22">
        <v>15</v>
      </c>
      <c r="J27" s="23">
        <v>15</v>
      </c>
      <c r="K27" s="19" t="str">
        <f t="shared" si="0"/>
        <v>5</v>
      </c>
    </row>
    <row r="28" spans="1:11" x14ac:dyDescent="0.25">
      <c r="A28" s="20">
        <v>5311</v>
      </c>
      <c r="B28" s="21" t="s">
        <v>339</v>
      </c>
      <c r="C28" s="20">
        <v>5167</v>
      </c>
      <c r="D28" s="21" t="s">
        <v>309</v>
      </c>
      <c r="E28" s="20"/>
      <c r="F28" s="21" t="s">
        <v>671</v>
      </c>
      <c r="G28" s="20"/>
      <c r="H28" s="22">
        <v>25</v>
      </c>
      <c r="I28" s="22">
        <v>35</v>
      </c>
      <c r="J28" s="23">
        <v>60</v>
      </c>
      <c r="K28" s="19" t="str">
        <f t="shared" si="0"/>
        <v>5</v>
      </c>
    </row>
    <row r="29" spans="1:11" x14ac:dyDescent="0.25">
      <c r="A29" s="20">
        <v>5311</v>
      </c>
      <c r="B29" s="21" t="s">
        <v>339</v>
      </c>
      <c r="C29" s="20">
        <v>5169</v>
      </c>
      <c r="D29" s="21" t="s">
        <v>28</v>
      </c>
      <c r="E29" s="20"/>
      <c r="F29" s="21" t="s">
        <v>672</v>
      </c>
      <c r="G29" s="20"/>
      <c r="H29" s="22">
        <v>80</v>
      </c>
      <c r="I29" s="22">
        <v>125</v>
      </c>
      <c r="J29" s="23">
        <v>200</v>
      </c>
      <c r="K29" s="19" t="str">
        <f t="shared" si="0"/>
        <v>5</v>
      </c>
    </row>
    <row r="30" spans="1:11" x14ac:dyDescent="0.25">
      <c r="A30" s="20">
        <v>5311</v>
      </c>
      <c r="B30" s="21" t="s">
        <v>339</v>
      </c>
      <c r="C30" s="20">
        <v>5169</v>
      </c>
      <c r="D30" s="21" t="s">
        <v>28</v>
      </c>
      <c r="E30" s="20">
        <v>51691</v>
      </c>
      <c r="F30" s="21" t="s">
        <v>651</v>
      </c>
      <c r="G30" s="20"/>
      <c r="H30" s="22">
        <v>34</v>
      </c>
      <c r="I30" s="22">
        <v>34</v>
      </c>
      <c r="J30" s="23">
        <v>34</v>
      </c>
      <c r="K30" s="19" t="str">
        <f t="shared" si="0"/>
        <v>5</v>
      </c>
    </row>
    <row r="31" spans="1:11" x14ac:dyDescent="0.25">
      <c r="A31" s="20">
        <v>5311</v>
      </c>
      <c r="B31" s="21" t="s">
        <v>339</v>
      </c>
      <c r="C31" s="20">
        <v>5171</v>
      </c>
      <c r="D31" s="21" t="s">
        <v>67</v>
      </c>
      <c r="E31" s="20"/>
      <c r="F31" s="21" t="s">
        <v>673</v>
      </c>
      <c r="G31" s="20"/>
      <c r="H31" s="22">
        <v>30</v>
      </c>
      <c r="I31" s="22">
        <v>63.5</v>
      </c>
      <c r="J31" s="23">
        <v>85</v>
      </c>
      <c r="K31" s="19" t="str">
        <f t="shared" si="0"/>
        <v>5</v>
      </c>
    </row>
    <row r="32" spans="1:11" x14ac:dyDescent="0.25">
      <c r="A32" s="20">
        <v>5311</v>
      </c>
      <c r="B32" s="21" t="s">
        <v>339</v>
      </c>
      <c r="C32" s="20">
        <v>5173</v>
      </c>
      <c r="D32" s="21" t="s">
        <v>253</v>
      </c>
      <c r="E32" s="20"/>
      <c r="F32" s="21" t="s">
        <v>673</v>
      </c>
      <c r="G32" s="20"/>
      <c r="H32" s="22">
        <v>2</v>
      </c>
      <c r="I32" s="22">
        <v>4.8</v>
      </c>
      <c r="J32" s="23">
        <v>7</v>
      </c>
      <c r="K32" s="19" t="str">
        <f t="shared" si="0"/>
        <v>5</v>
      </c>
    </row>
    <row r="33" spans="1:11" x14ac:dyDescent="0.25">
      <c r="A33" s="20">
        <v>5311</v>
      </c>
      <c r="B33" s="21" t="s">
        <v>339</v>
      </c>
      <c r="C33" s="20">
        <v>5363</v>
      </c>
      <c r="D33" s="21" t="s">
        <v>344</v>
      </c>
      <c r="E33" s="20"/>
      <c r="F33" s="21" t="s">
        <v>674</v>
      </c>
      <c r="G33" s="20"/>
      <c r="H33" s="22">
        <v>0</v>
      </c>
      <c r="I33" s="22">
        <v>3</v>
      </c>
      <c r="J33" s="23"/>
      <c r="K33" s="19" t="str">
        <f t="shared" si="0"/>
        <v>5</v>
      </c>
    </row>
    <row r="34" spans="1:11" x14ac:dyDescent="0.25">
      <c r="A34" s="20">
        <v>5311</v>
      </c>
      <c r="B34" s="21" t="s">
        <v>339</v>
      </c>
      <c r="C34" s="20">
        <v>5499</v>
      </c>
      <c r="D34" s="21" t="s">
        <v>324</v>
      </c>
      <c r="E34" s="20"/>
      <c r="F34" s="21" t="s">
        <v>675</v>
      </c>
      <c r="G34" s="20"/>
      <c r="H34" s="22">
        <v>27</v>
      </c>
      <c r="I34" s="22">
        <v>30.9</v>
      </c>
      <c r="J34" s="23">
        <v>52.5</v>
      </c>
      <c r="K34" s="19" t="str">
        <f t="shared" si="0"/>
        <v>5</v>
      </c>
    </row>
    <row r="35" spans="1:11" x14ac:dyDescent="0.25">
      <c r="A35" s="20">
        <v>5311</v>
      </c>
      <c r="B35" s="21" t="s">
        <v>339</v>
      </c>
      <c r="C35" s="20">
        <v>6122</v>
      </c>
      <c r="D35" s="21" t="s">
        <v>211</v>
      </c>
      <c r="E35" s="20">
        <v>1501</v>
      </c>
      <c r="F35" s="21" t="s">
        <v>650</v>
      </c>
      <c r="G35" s="20"/>
      <c r="H35" s="22"/>
      <c r="I35" s="22"/>
      <c r="J35" s="23">
        <v>50</v>
      </c>
      <c r="K35" s="19" t="str">
        <f t="shared" si="0"/>
        <v>6</v>
      </c>
    </row>
    <row r="36" spans="1:11" x14ac:dyDescent="0.25">
      <c r="A36" s="24" t="s">
        <v>345</v>
      </c>
      <c r="B36" s="25"/>
      <c r="C36" s="24"/>
      <c r="D36" s="25"/>
      <c r="E36" s="24"/>
      <c r="F36" s="25"/>
      <c r="G36" s="24"/>
      <c r="H36" s="26">
        <v>2160</v>
      </c>
      <c r="I36" s="26">
        <v>2791.7</v>
      </c>
      <c r="J36" s="27">
        <v>3423.5</v>
      </c>
      <c r="K36" s="19" t="str">
        <f t="shared" si="0"/>
        <v/>
      </c>
    </row>
    <row r="37" spans="1:11" x14ac:dyDescent="0.25">
      <c r="A37" s="20"/>
      <c r="B37" s="21"/>
      <c r="C37" s="20">
        <v>8124</v>
      </c>
      <c r="D37" s="21" t="s">
        <v>121</v>
      </c>
      <c r="E37" s="20">
        <v>5311</v>
      </c>
      <c r="F37" s="21" t="s">
        <v>676</v>
      </c>
      <c r="G37" s="20"/>
      <c r="H37" s="22">
        <v>-54</v>
      </c>
      <c r="I37" s="22">
        <v>-54</v>
      </c>
      <c r="J37" s="23"/>
      <c r="K37" s="19" t="str">
        <f t="shared" si="0"/>
        <v>8</v>
      </c>
    </row>
    <row r="38" spans="1:11" x14ac:dyDescent="0.25">
      <c r="A38" s="24" t="s">
        <v>346</v>
      </c>
      <c r="B38" s="25"/>
      <c r="C38" s="24"/>
      <c r="D38" s="25"/>
      <c r="E38" s="24"/>
      <c r="F38" s="25"/>
      <c r="G38" s="24"/>
      <c r="H38" s="26">
        <v>-54</v>
      </c>
      <c r="I38" s="26">
        <v>-54</v>
      </c>
      <c r="J38" s="27">
        <v>0</v>
      </c>
      <c r="K38" s="19" t="str">
        <f t="shared" si="0"/>
        <v/>
      </c>
    </row>
    <row r="39" spans="1:11" x14ac:dyDescent="0.25">
      <c r="A39" s="28" t="s">
        <v>12</v>
      </c>
      <c r="B39" s="29"/>
      <c r="C39" s="28"/>
      <c r="D39" s="29"/>
      <c r="E39" s="28"/>
      <c r="F39" s="29"/>
      <c r="G39" s="28"/>
      <c r="H39" s="30">
        <v>1000</v>
      </c>
      <c r="I39" s="30">
        <v>1198.0999999999999</v>
      </c>
      <c r="J39" s="31">
        <v>1062</v>
      </c>
      <c r="K39" s="19" t="str">
        <f t="shared" si="0"/>
        <v/>
      </c>
    </row>
    <row r="40" spans="1:11" x14ac:dyDescent="0.25">
      <c r="A40" s="28" t="s">
        <v>13</v>
      </c>
      <c r="B40" s="29"/>
      <c r="C40" s="28"/>
      <c r="D40" s="29"/>
      <c r="E40" s="28"/>
      <c r="F40" s="29"/>
      <c r="G40" s="28"/>
      <c r="H40" s="30">
        <v>2160</v>
      </c>
      <c r="I40" s="30">
        <v>2791.7</v>
      </c>
      <c r="J40" s="31">
        <v>3423.5</v>
      </c>
      <c r="K40" s="19" t="str">
        <f t="shared" si="0"/>
        <v/>
      </c>
    </row>
    <row r="41" spans="1:11" x14ac:dyDescent="0.25">
      <c r="A41" s="28" t="s">
        <v>14</v>
      </c>
      <c r="B41" s="29"/>
      <c r="C41" s="28"/>
      <c r="D41" s="29"/>
      <c r="E41" s="28"/>
      <c r="F41" s="29"/>
      <c r="G41" s="28"/>
      <c r="H41" s="30">
        <v>-54</v>
      </c>
      <c r="I41" s="30">
        <v>-54</v>
      </c>
      <c r="J41" s="31">
        <v>0</v>
      </c>
      <c r="K41" s="19" t="str">
        <f t="shared" si="0"/>
        <v/>
      </c>
    </row>
    <row r="42" spans="1:11" x14ac:dyDescent="0.25">
      <c r="A42" s="28" t="s">
        <v>16</v>
      </c>
      <c r="B42" s="29"/>
      <c r="C42" s="28"/>
      <c r="D42" s="29"/>
      <c r="E42" s="28"/>
      <c r="F42" s="29"/>
      <c r="G42" s="28"/>
      <c r="H42" s="30">
        <v>-1214</v>
      </c>
      <c r="I42" s="30">
        <v>-1647.6</v>
      </c>
      <c r="J42" s="31">
        <v>-2361.5</v>
      </c>
      <c r="K42" s="19" t="str">
        <f t="shared" si="0"/>
        <v/>
      </c>
    </row>
  </sheetData>
  <mergeCells count="1">
    <mergeCell ref="A2:J2"/>
  </mergeCells>
  <pageMargins left="0.19685039369791668" right="0.19685039369791668" top="0.19685039369791668" bottom="0.39370078739583336" header="0.19685039369791668" footer="0.19685039369791668"/>
  <pageSetup paperSize="9" scale="58" fitToHeight="0" orientation="portrait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Normal="100" workbookViewId="0">
      <pane ySplit="1" topLeftCell="A2" activePane="bottomLeft" state="frozen"/>
      <selection pane="bottomLeft" activeCell="L11" sqref="L11"/>
    </sheetView>
  </sheetViews>
  <sheetFormatPr defaultColWidth="8.69921875" defaultRowHeight="14.4" x14ac:dyDescent="0.25"/>
  <cols>
    <col min="1" max="1" width="6.09765625" style="32" customWidth="1"/>
    <col min="2" max="2" width="23.69921875" style="33" customWidth="1"/>
    <col min="3" max="3" width="6.3984375" style="32" customWidth="1"/>
    <col min="4" max="4" width="25.59765625" style="33" customWidth="1"/>
    <col min="5" max="5" width="9.3984375" style="32" customWidth="1"/>
    <col min="6" max="6" width="25.8984375" style="33" customWidth="1"/>
    <col min="7" max="9" width="16" style="34" customWidth="1"/>
    <col min="10" max="10" width="0" style="19" hidden="1" customWidth="1"/>
    <col min="11" max="16384" width="8.69921875" style="19"/>
  </cols>
  <sheetData>
    <row r="1" spans="1:10" ht="36.15" customHeight="1" x14ac:dyDescent="0.25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8" t="s">
        <v>23</v>
      </c>
      <c r="H1" s="18" t="s">
        <v>24</v>
      </c>
      <c r="I1" s="18" t="s">
        <v>678</v>
      </c>
    </row>
    <row r="2" spans="1:10" x14ac:dyDescent="0.25">
      <c r="A2" s="53" t="s">
        <v>25</v>
      </c>
      <c r="B2" s="54"/>
      <c r="C2" s="54"/>
      <c r="D2" s="54"/>
      <c r="E2" s="54"/>
      <c r="F2" s="54"/>
      <c r="G2" s="54"/>
      <c r="H2" s="54"/>
      <c r="I2" s="54"/>
    </row>
    <row r="3" spans="1:10" x14ac:dyDescent="0.25">
      <c r="A3" s="20"/>
      <c r="B3" s="21"/>
      <c r="C3" s="20">
        <v>1361</v>
      </c>
      <c r="D3" s="21" t="s">
        <v>26</v>
      </c>
      <c r="E3" s="20"/>
      <c r="F3" s="21" t="s">
        <v>353</v>
      </c>
      <c r="G3" s="22">
        <v>10</v>
      </c>
      <c r="H3" s="22">
        <v>10</v>
      </c>
      <c r="I3" s="23">
        <v>0.5</v>
      </c>
      <c r="J3" s="19" t="str">
        <f>LEFT(C3,1)</f>
        <v>1</v>
      </c>
    </row>
    <row r="4" spans="1:10" x14ac:dyDescent="0.25">
      <c r="A4" s="24" t="s">
        <v>6</v>
      </c>
      <c r="B4" s="25"/>
      <c r="C4" s="24"/>
      <c r="D4" s="25"/>
      <c r="E4" s="24"/>
      <c r="F4" s="25"/>
      <c r="G4" s="26">
        <v>10</v>
      </c>
      <c r="H4" s="26">
        <v>10</v>
      </c>
      <c r="I4" s="27">
        <v>0.5</v>
      </c>
      <c r="J4" s="19" t="str">
        <f t="shared" ref="J4:J12" si="0">LEFT(C4,1)</f>
        <v/>
      </c>
    </row>
    <row r="5" spans="1:10" x14ac:dyDescent="0.25">
      <c r="A5" s="20"/>
      <c r="B5" s="21"/>
      <c r="C5" s="20"/>
      <c r="D5" s="21"/>
      <c r="E5" s="20"/>
      <c r="F5" s="21"/>
      <c r="G5" s="22"/>
      <c r="H5" s="22"/>
      <c r="I5" s="23"/>
      <c r="J5" s="19" t="str">
        <f t="shared" si="0"/>
        <v/>
      </c>
    </row>
    <row r="6" spans="1:10" x14ac:dyDescent="0.25">
      <c r="A6" s="20">
        <v>5212</v>
      </c>
      <c r="B6" s="21" t="s">
        <v>27</v>
      </c>
      <c r="C6" s="20">
        <v>5169</v>
      </c>
      <c r="D6" s="21" t="s">
        <v>28</v>
      </c>
      <c r="E6" s="20"/>
      <c r="F6" s="21" t="s">
        <v>347</v>
      </c>
      <c r="G6" s="22">
        <v>25</v>
      </c>
      <c r="H6" s="22">
        <v>25</v>
      </c>
      <c r="I6" s="23">
        <v>25</v>
      </c>
      <c r="J6" s="19" t="str">
        <f t="shared" si="0"/>
        <v>5</v>
      </c>
    </row>
    <row r="7" spans="1:10" x14ac:dyDescent="0.25">
      <c r="A7" s="20">
        <v>5212</v>
      </c>
      <c r="B7" s="21" t="s">
        <v>27</v>
      </c>
      <c r="C7" s="20">
        <v>5169</v>
      </c>
      <c r="D7" s="21" t="s">
        <v>28</v>
      </c>
      <c r="E7" s="20">
        <v>5212</v>
      </c>
      <c r="F7" s="21" t="s">
        <v>29</v>
      </c>
      <c r="G7" s="22">
        <v>75</v>
      </c>
      <c r="H7" s="22">
        <v>75</v>
      </c>
      <c r="I7" s="23">
        <v>75</v>
      </c>
      <c r="J7" s="19" t="str">
        <f t="shared" si="0"/>
        <v>5</v>
      </c>
    </row>
    <row r="8" spans="1:10" x14ac:dyDescent="0.25">
      <c r="A8" s="24" t="s">
        <v>9</v>
      </c>
      <c r="B8" s="25"/>
      <c r="C8" s="24"/>
      <c r="D8" s="25"/>
      <c r="E8" s="24"/>
      <c r="F8" s="25"/>
      <c r="G8" s="26">
        <v>100</v>
      </c>
      <c r="H8" s="26">
        <v>100</v>
      </c>
      <c r="I8" s="27">
        <v>100</v>
      </c>
      <c r="J8" s="19" t="str">
        <f t="shared" si="0"/>
        <v/>
      </c>
    </row>
    <row r="9" spans="1:10" x14ac:dyDescent="0.25">
      <c r="A9" s="20"/>
      <c r="B9" s="21"/>
      <c r="C9" s="20"/>
      <c r="D9" s="21"/>
      <c r="E9" s="20"/>
      <c r="F9" s="21"/>
      <c r="G9" s="22"/>
      <c r="H9" s="22"/>
      <c r="I9" s="23"/>
      <c r="J9" s="19" t="str">
        <f t="shared" si="0"/>
        <v/>
      </c>
    </row>
    <row r="10" spans="1:10" x14ac:dyDescent="0.25">
      <c r="A10" s="28" t="s">
        <v>30</v>
      </c>
      <c r="B10" s="29"/>
      <c r="C10" s="28"/>
      <c r="D10" s="29"/>
      <c r="E10" s="28"/>
      <c r="F10" s="29"/>
      <c r="G10" s="30">
        <v>10</v>
      </c>
      <c r="H10" s="30">
        <v>10</v>
      </c>
      <c r="I10" s="31">
        <v>0.5</v>
      </c>
      <c r="J10" s="19" t="str">
        <f t="shared" si="0"/>
        <v/>
      </c>
    </row>
    <row r="11" spans="1:10" x14ac:dyDescent="0.25">
      <c r="A11" s="28" t="s">
        <v>31</v>
      </c>
      <c r="B11" s="29"/>
      <c r="C11" s="28"/>
      <c r="D11" s="29"/>
      <c r="E11" s="28"/>
      <c r="F11" s="29"/>
      <c r="G11" s="30">
        <v>100</v>
      </c>
      <c r="H11" s="30">
        <v>100</v>
      </c>
      <c r="I11" s="31">
        <v>100</v>
      </c>
      <c r="J11" s="19" t="str">
        <f t="shared" si="0"/>
        <v/>
      </c>
    </row>
    <row r="12" spans="1:10" x14ac:dyDescent="0.25">
      <c r="A12" s="28" t="s">
        <v>32</v>
      </c>
      <c r="B12" s="29"/>
      <c r="C12" s="28"/>
      <c r="D12" s="29"/>
      <c r="E12" s="28"/>
      <c r="F12" s="29"/>
      <c r="G12" s="30">
        <v>-90</v>
      </c>
      <c r="H12" s="30">
        <v>-90</v>
      </c>
      <c r="I12" s="31">
        <v>-99.5</v>
      </c>
      <c r="J12" s="19" t="str">
        <f t="shared" si="0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63" fitToHeight="0" orientation="portrait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Normal="100" workbookViewId="0">
      <selection activeCell="M21" sqref="M21"/>
    </sheetView>
  </sheetViews>
  <sheetFormatPr defaultColWidth="8.69921875" defaultRowHeight="14.4" x14ac:dyDescent="0.25"/>
  <cols>
    <col min="1" max="1" width="6.3984375" style="32" customWidth="1"/>
    <col min="2" max="2" width="34.8984375" style="33" customWidth="1"/>
    <col min="3" max="3" width="6.3984375" style="32" customWidth="1"/>
    <col min="4" max="4" width="31.69921875" style="33" customWidth="1"/>
    <col min="5" max="5" width="7.5" style="32" customWidth="1"/>
    <col min="6" max="6" width="41.19921875" style="33" customWidth="1"/>
    <col min="7" max="7" width="7.69921875" style="32" customWidth="1"/>
    <col min="8" max="10" width="15.59765625" style="34" customWidth="1"/>
    <col min="11" max="11" width="0" style="19" hidden="1" customWidth="1"/>
    <col min="12" max="16384" width="8.69921875" style="19"/>
  </cols>
  <sheetData>
    <row r="1" spans="1:11" ht="36.15" customHeight="1" x14ac:dyDescent="0.25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678</v>
      </c>
    </row>
    <row r="2" spans="1:11" ht="15.6" customHeight="1" x14ac:dyDescent="0.25">
      <c r="A2" s="55" t="s">
        <v>34</v>
      </c>
      <c r="B2" s="55"/>
      <c r="C2" s="55"/>
      <c r="D2" s="55"/>
      <c r="E2" s="55"/>
      <c r="F2" s="55"/>
      <c r="G2" s="55"/>
      <c r="H2" s="55"/>
      <c r="I2" s="55"/>
      <c r="J2" s="55"/>
    </row>
    <row r="3" spans="1:11" ht="15.6" customHeight="1" x14ac:dyDescent="0.25">
      <c r="A3" s="56" t="s">
        <v>35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x14ac:dyDescent="0.25">
      <c r="A4" s="20"/>
      <c r="B4" s="21"/>
      <c r="C4" s="20">
        <v>1361</v>
      </c>
      <c r="D4" s="21" t="s">
        <v>26</v>
      </c>
      <c r="E4" s="20"/>
      <c r="F4" s="21" t="s">
        <v>348</v>
      </c>
      <c r="G4" s="20"/>
      <c r="H4" s="22">
        <v>2100</v>
      </c>
      <c r="I4" s="22">
        <v>2100</v>
      </c>
      <c r="J4" s="23">
        <v>1700</v>
      </c>
      <c r="K4" s="19" t="str">
        <f>LEFT(C4,1)</f>
        <v>1</v>
      </c>
    </row>
    <row r="5" spans="1:11" x14ac:dyDescent="0.25">
      <c r="A5" s="20">
        <v>3635</v>
      </c>
      <c r="B5" s="21" t="s">
        <v>36</v>
      </c>
      <c r="C5" s="20">
        <v>2212</v>
      </c>
      <c r="D5" s="21" t="s">
        <v>37</v>
      </c>
      <c r="E5" s="20"/>
      <c r="F5" s="21" t="s">
        <v>349</v>
      </c>
      <c r="G5" s="20"/>
      <c r="H5" s="22">
        <v>0</v>
      </c>
      <c r="I5" s="22">
        <v>6.6</v>
      </c>
      <c r="J5" s="23">
        <v>80</v>
      </c>
      <c r="K5" s="19" t="str">
        <f t="shared" ref="K5:K49" si="0">LEFT(C5,1)</f>
        <v>2</v>
      </c>
    </row>
    <row r="6" spans="1:11" x14ac:dyDescent="0.25">
      <c r="A6" s="24" t="s">
        <v>38</v>
      </c>
      <c r="B6" s="25"/>
      <c r="C6" s="24"/>
      <c r="D6" s="25"/>
      <c r="E6" s="24"/>
      <c r="F6" s="25"/>
      <c r="G6" s="24"/>
      <c r="H6" s="26">
        <v>2100</v>
      </c>
      <c r="I6" s="26">
        <v>2106.6</v>
      </c>
      <c r="J6" s="27">
        <v>1780</v>
      </c>
      <c r="K6" s="19" t="str">
        <f t="shared" si="0"/>
        <v/>
      </c>
    </row>
    <row r="7" spans="1:11" x14ac:dyDescent="0.25">
      <c r="A7" s="20">
        <v>6171</v>
      </c>
      <c r="B7" s="21" t="s">
        <v>39</v>
      </c>
      <c r="C7" s="20">
        <v>5169</v>
      </c>
      <c r="D7" s="21" t="s">
        <v>28</v>
      </c>
      <c r="E7" s="20"/>
      <c r="F7" s="21" t="s">
        <v>350</v>
      </c>
      <c r="G7" s="20"/>
      <c r="H7" s="22">
        <v>200</v>
      </c>
      <c r="I7" s="22">
        <v>200</v>
      </c>
      <c r="J7" s="23">
        <v>200</v>
      </c>
      <c r="K7" s="19" t="str">
        <f t="shared" si="0"/>
        <v>5</v>
      </c>
    </row>
    <row r="8" spans="1:11" x14ac:dyDescent="0.25">
      <c r="A8" s="20">
        <v>6171</v>
      </c>
      <c r="B8" s="21" t="s">
        <v>39</v>
      </c>
      <c r="C8" s="20">
        <v>5169</v>
      </c>
      <c r="D8" s="21" t="s">
        <v>28</v>
      </c>
      <c r="E8" s="20">
        <v>1901</v>
      </c>
      <c r="F8" s="21" t="s">
        <v>351</v>
      </c>
      <c r="G8" s="20"/>
      <c r="H8" s="22">
        <v>1300</v>
      </c>
      <c r="I8" s="22">
        <v>2750</v>
      </c>
      <c r="J8" s="23">
        <v>1800</v>
      </c>
      <c r="K8" s="19" t="str">
        <f t="shared" si="0"/>
        <v>5</v>
      </c>
    </row>
    <row r="9" spans="1:11" x14ac:dyDescent="0.25">
      <c r="A9" s="20">
        <v>6171</v>
      </c>
      <c r="B9" s="21" t="s">
        <v>39</v>
      </c>
      <c r="C9" s="20">
        <v>5169</v>
      </c>
      <c r="D9" s="21" t="s">
        <v>28</v>
      </c>
      <c r="E9" s="20">
        <v>1902</v>
      </c>
      <c r="F9" s="21" t="s">
        <v>352</v>
      </c>
      <c r="G9" s="20"/>
      <c r="H9" s="22"/>
      <c r="I9" s="22"/>
      <c r="J9" s="23">
        <v>100</v>
      </c>
      <c r="K9" s="19" t="str">
        <f t="shared" si="0"/>
        <v>5</v>
      </c>
    </row>
    <row r="10" spans="1:11" x14ac:dyDescent="0.25">
      <c r="A10" s="24" t="s">
        <v>40</v>
      </c>
      <c r="B10" s="25"/>
      <c r="C10" s="24"/>
      <c r="D10" s="25"/>
      <c r="E10" s="24"/>
      <c r="F10" s="25"/>
      <c r="G10" s="24"/>
      <c r="H10" s="26">
        <v>1500</v>
      </c>
      <c r="I10" s="26">
        <v>2950</v>
      </c>
      <c r="J10" s="27">
        <v>2100</v>
      </c>
      <c r="K10" s="19" t="str">
        <f t="shared" si="0"/>
        <v/>
      </c>
    </row>
    <row r="11" spans="1:11" x14ac:dyDescent="0.25">
      <c r="A11" s="35" t="s">
        <v>41</v>
      </c>
      <c r="B11" s="36" t="s">
        <v>42</v>
      </c>
      <c r="C11" s="35"/>
      <c r="D11" s="36"/>
      <c r="E11" s="35"/>
      <c r="F11" s="36"/>
      <c r="G11" s="35"/>
      <c r="H11" s="37">
        <v>2100</v>
      </c>
      <c r="I11" s="37">
        <v>2106.6</v>
      </c>
      <c r="J11" s="38">
        <v>1780</v>
      </c>
      <c r="K11" s="19" t="str">
        <f t="shared" si="0"/>
        <v/>
      </c>
    </row>
    <row r="12" spans="1:11" x14ac:dyDescent="0.25">
      <c r="A12" s="35" t="s">
        <v>43</v>
      </c>
      <c r="B12" s="36" t="s">
        <v>42</v>
      </c>
      <c r="C12" s="35"/>
      <c r="D12" s="36"/>
      <c r="E12" s="35"/>
      <c r="F12" s="36"/>
      <c r="G12" s="35"/>
      <c r="H12" s="37">
        <v>1500</v>
      </c>
      <c r="I12" s="37">
        <v>2950</v>
      </c>
      <c r="J12" s="38">
        <v>2100</v>
      </c>
      <c r="K12" s="19" t="str">
        <f t="shared" si="0"/>
        <v/>
      </c>
    </row>
    <row r="13" spans="1:11" x14ac:dyDescent="0.25">
      <c r="A13" s="35" t="s">
        <v>44</v>
      </c>
      <c r="B13" s="36" t="s">
        <v>42</v>
      </c>
      <c r="C13" s="35"/>
      <c r="D13" s="36"/>
      <c r="E13" s="35"/>
      <c r="F13" s="36"/>
      <c r="G13" s="35"/>
      <c r="H13" s="37">
        <v>600</v>
      </c>
      <c r="I13" s="37">
        <v>-843.4</v>
      </c>
      <c r="J13" s="38">
        <v>-320</v>
      </c>
      <c r="K13" s="19" t="str">
        <f t="shared" si="0"/>
        <v/>
      </c>
    </row>
    <row r="14" spans="1:11" ht="15.6" customHeight="1" x14ac:dyDescent="0.25">
      <c r="A14" s="57" t="s">
        <v>45</v>
      </c>
      <c r="B14" s="57"/>
      <c r="C14" s="57"/>
      <c r="D14" s="57"/>
      <c r="E14" s="57"/>
      <c r="F14" s="57"/>
      <c r="G14" s="57"/>
      <c r="H14" s="57"/>
      <c r="I14" s="57"/>
      <c r="J14" s="58"/>
      <c r="K14" s="19" t="str">
        <f t="shared" si="0"/>
        <v/>
      </c>
    </row>
    <row r="15" spans="1:11" x14ac:dyDescent="0.25">
      <c r="A15" s="20"/>
      <c r="B15" s="21"/>
      <c r="C15" s="20">
        <v>1334</v>
      </c>
      <c r="D15" s="21" t="s">
        <v>46</v>
      </c>
      <c r="E15" s="20"/>
      <c r="F15" s="21" t="s">
        <v>354</v>
      </c>
      <c r="G15" s="20"/>
      <c r="H15" s="22">
        <v>10</v>
      </c>
      <c r="I15" s="22">
        <v>105.2</v>
      </c>
      <c r="J15" s="23"/>
      <c r="K15" s="19" t="str">
        <f t="shared" si="0"/>
        <v>1</v>
      </c>
    </row>
    <row r="16" spans="1:11" x14ac:dyDescent="0.25">
      <c r="A16" s="20"/>
      <c r="B16" s="21"/>
      <c r="C16" s="20">
        <v>1356</v>
      </c>
      <c r="D16" s="21" t="s">
        <v>47</v>
      </c>
      <c r="E16" s="20"/>
      <c r="F16" s="21" t="s">
        <v>355</v>
      </c>
      <c r="G16" s="20"/>
      <c r="H16" s="22">
        <v>0</v>
      </c>
      <c r="I16" s="22">
        <v>224</v>
      </c>
      <c r="J16" s="23"/>
      <c r="K16" s="19" t="str">
        <f t="shared" si="0"/>
        <v>1</v>
      </c>
    </row>
    <row r="17" spans="1:11" x14ac:dyDescent="0.25">
      <c r="A17" s="20"/>
      <c r="B17" s="21"/>
      <c r="C17" s="20">
        <v>1361</v>
      </c>
      <c r="D17" s="21" t="s">
        <v>26</v>
      </c>
      <c r="E17" s="20"/>
      <c r="F17" s="21" t="s">
        <v>356</v>
      </c>
      <c r="G17" s="20"/>
      <c r="H17" s="22">
        <v>100</v>
      </c>
      <c r="I17" s="22">
        <v>100</v>
      </c>
      <c r="J17" s="23">
        <v>120</v>
      </c>
      <c r="K17" s="19" t="str">
        <f t="shared" si="0"/>
        <v>1</v>
      </c>
    </row>
    <row r="18" spans="1:11" x14ac:dyDescent="0.25">
      <c r="A18" s="20"/>
      <c r="B18" s="21"/>
      <c r="C18" s="20">
        <v>4116</v>
      </c>
      <c r="D18" s="21" t="s">
        <v>48</v>
      </c>
      <c r="E18" s="20"/>
      <c r="F18" s="21" t="s">
        <v>357</v>
      </c>
      <c r="G18" s="20">
        <v>29004</v>
      </c>
      <c r="H18" s="22">
        <v>0</v>
      </c>
      <c r="I18" s="22">
        <v>6.1</v>
      </c>
      <c r="J18" s="23"/>
      <c r="K18" s="19" t="str">
        <f t="shared" si="0"/>
        <v>4</v>
      </c>
    </row>
    <row r="19" spans="1:11" x14ac:dyDescent="0.25">
      <c r="A19" s="20"/>
      <c r="B19" s="21"/>
      <c r="C19" s="20">
        <v>4116</v>
      </c>
      <c r="D19" s="21" t="s">
        <v>48</v>
      </c>
      <c r="E19" s="20"/>
      <c r="F19" s="21" t="s">
        <v>361</v>
      </c>
      <c r="G19" s="20">
        <v>29008</v>
      </c>
      <c r="H19" s="22">
        <v>0</v>
      </c>
      <c r="I19" s="22">
        <v>65.900000000000006</v>
      </c>
      <c r="J19" s="23"/>
      <c r="K19" s="19" t="str">
        <f t="shared" si="0"/>
        <v>4</v>
      </c>
    </row>
    <row r="20" spans="1:11" x14ac:dyDescent="0.25">
      <c r="A20" s="20">
        <v>3722</v>
      </c>
      <c r="B20" s="21" t="s">
        <v>49</v>
      </c>
      <c r="C20" s="20">
        <v>2111</v>
      </c>
      <c r="D20" s="21" t="s">
        <v>50</v>
      </c>
      <c r="E20" s="20"/>
      <c r="F20" s="21" t="s">
        <v>51</v>
      </c>
      <c r="G20" s="20"/>
      <c r="H20" s="22">
        <v>3400</v>
      </c>
      <c r="I20" s="22">
        <v>3400</v>
      </c>
      <c r="J20" s="23">
        <v>3400</v>
      </c>
      <c r="K20" s="19" t="str">
        <f t="shared" si="0"/>
        <v>2</v>
      </c>
    </row>
    <row r="21" spans="1:11" x14ac:dyDescent="0.25">
      <c r="A21" s="20">
        <v>3722</v>
      </c>
      <c r="B21" s="21" t="s">
        <v>49</v>
      </c>
      <c r="C21" s="20">
        <v>2111</v>
      </c>
      <c r="D21" s="21" t="s">
        <v>50</v>
      </c>
      <c r="E21" s="20">
        <v>3722</v>
      </c>
      <c r="F21" s="21" t="s">
        <v>358</v>
      </c>
      <c r="G21" s="20"/>
      <c r="H21" s="22">
        <v>600</v>
      </c>
      <c r="I21" s="22">
        <v>652</v>
      </c>
      <c r="J21" s="23">
        <v>652</v>
      </c>
      <c r="K21" s="19" t="str">
        <f t="shared" si="0"/>
        <v>2</v>
      </c>
    </row>
    <row r="22" spans="1:11" x14ac:dyDescent="0.25">
      <c r="A22" s="20">
        <v>3722</v>
      </c>
      <c r="B22" s="21" t="s">
        <v>49</v>
      </c>
      <c r="C22" s="20">
        <v>2111</v>
      </c>
      <c r="D22" s="21" t="s">
        <v>50</v>
      </c>
      <c r="E22" s="20">
        <v>37221</v>
      </c>
      <c r="F22" s="21" t="s">
        <v>52</v>
      </c>
      <c r="G22" s="20"/>
      <c r="H22" s="22">
        <v>160</v>
      </c>
      <c r="I22" s="22">
        <v>160</v>
      </c>
      <c r="J22" s="23">
        <v>160</v>
      </c>
      <c r="K22" s="19" t="str">
        <f t="shared" si="0"/>
        <v>2</v>
      </c>
    </row>
    <row r="23" spans="1:11" x14ac:dyDescent="0.25">
      <c r="A23" s="20">
        <v>3769</v>
      </c>
      <c r="B23" s="21" t="s">
        <v>53</v>
      </c>
      <c r="C23" s="20">
        <v>2212</v>
      </c>
      <c r="D23" s="21" t="s">
        <v>37</v>
      </c>
      <c r="E23" s="20"/>
      <c r="F23" s="21" t="s">
        <v>359</v>
      </c>
      <c r="G23" s="20"/>
      <c r="H23" s="22">
        <v>0</v>
      </c>
      <c r="I23" s="22">
        <v>12.6</v>
      </c>
      <c r="J23" s="23"/>
      <c r="K23" s="19" t="str">
        <f t="shared" si="0"/>
        <v>2</v>
      </c>
    </row>
    <row r="24" spans="1:11" x14ac:dyDescent="0.25">
      <c r="A24" s="24" t="s">
        <v>54</v>
      </c>
      <c r="B24" s="25"/>
      <c r="C24" s="24"/>
      <c r="D24" s="25"/>
      <c r="E24" s="24"/>
      <c r="F24" s="25"/>
      <c r="G24" s="24"/>
      <c r="H24" s="26">
        <v>4270</v>
      </c>
      <c r="I24" s="26">
        <v>4725.8</v>
      </c>
      <c r="J24" s="27">
        <v>4332</v>
      </c>
      <c r="K24" s="19" t="str">
        <f t="shared" si="0"/>
        <v/>
      </c>
    </row>
    <row r="25" spans="1:11" x14ac:dyDescent="0.25">
      <c r="A25" s="20">
        <v>1014</v>
      </c>
      <c r="B25" s="21" t="s">
        <v>55</v>
      </c>
      <c r="C25" s="20">
        <v>5169</v>
      </c>
      <c r="D25" s="21" t="s">
        <v>28</v>
      </c>
      <c r="E25" s="20"/>
      <c r="F25" s="21" t="s">
        <v>360</v>
      </c>
      <c r="G25" s="20"/>
      <c r="H25" s="22">
        <v>35</v>
      </c>
      <c r="I25" s="22">
        <v>35</v>
      </c>
      <c r="J25" s="23"/>
      <c r="K25" s="19" t="str">
        <f t="shared" si="0"/>
        <v>5</v>
      </c>
    </row>
    <row r="26" spans="1:11" x14ac:dyDescent="0.25">
      <c r="A26" s="20">
        <v>1036</v>
      </c>
      <c r="B26" s="21" t="s">
        <v>56</v>
      </c>
      <c r="C26" s="20">
        <v>5169</v>
      </c>
      <c r="D26" s="21" t="s">
        <v>28</v>
      </c>
      <c r="E26" s="20"/>
      <c r="F26" s="21" t="s">
        <v>361</v>
      </c>
      <c r="G26" s="20">
        <v>29008</v>
      </c>
      <c r="H26" s="22">
        <v>0</v>
      </c>
      <c r="I26" s="22">
        <v>65.900000000000006</v>
      </c>
      <c r="J26" s="23"/>
      <c r="K26" s="19" t="str">
        <f t="shared" si="0"/>
        <v>5</v>
      </c>
    </row>
    <row r="27" spans="1:11" x14ac:dyDescent="0.25">
      <c r="A27" s="20">
        <v>1037</v>
      </c>
      <c r="B27" s="21" t="s">
        <v>57</v>
      </c>
      <c r="C27" s="20">
        <v>5169</v>
      </c>
      <c r="D27" s="21" t="s">
        <v>28</v>
      </c>
      <c r="E27" s="20"/>
      <c r="F27" s="21" t="s">
        <v>357</v>
      </c>
      <c r="G27" s="20">
        <v>29004</v>
      </c>
      <c r="H27" s="22">
        <v>0</v>
      </c>
      <c r="I27" s="22">
        <v>6.1</v>
      </c>
      <c r="J27" s="23"/>
      <c r="K27" s="19" t="str">
        <f t="shared" si="0"/>
        <v>5</v>
      </c>
    </row>
    <row r="28" spans="1:11" x14ac:dyDescent="0.25">
      <c r="A28" s="20">
        <v>3321</v>
      </c>
      <c r="B28" s="21" t="s">
        <v>58</v>
      </c>
      <c r="C28" s="20">
        <v>5169</v>
      </c>
      <c r="D28" s="21" t="s">
        <v>28</v>
      </c>
      <c r="E28" s="20">
        <v>301</v>
      </c>
      <c r="F28" s="21" t="s">
        <v>59</v>
      </c>
      <c r="G28" s="20"/>
      <c r="H28" s="22">
        <v>5</v>
      </c>
      <c r="I28" s="22">
        <v>5</v>
      </c>
      <c r="J28" s="23">
        <v>5</v>
      </c>
      <c r="K28" s="19" t="str">
        <f t="shared" si="0"/>
        <v>5</v>
      </c>
    </row>
    <row r="29" spans="1:11" x14ac:dyDescent="0.25">
      <c r="A29" s="20">
        <v>3721</v>
      </c>
      <c r="B29" s="21" t="s">
        <v>60</v>
      </c>
      <c r="C29" s="20">
        <v>5169</v>
      </c>
      <c r="D29" s="21" t="s">
        <v>28</v>
      </c>
      <c r="E29" s="20"/>
      <c r="F29" s="21" t="s">
        <v>362</v>
      </c>
      <c r="G29" s="20"/>
      <c r="H29" s="22">
        <v>50</v>
      </c>
      <c r="I29" s="22">
        <v>50</v>
      </c>
      <c r="J29" s="23">
        <v>50</v>
      </c>
      <c r="K29" s="19" t="str">
        <f t="shared" si="0"/>
        <v>5</v>
      </c>
    </row>
    <row r="30" spans="1:11" x14ac:dyDescent="0.25">
      <c r="A30" s="20">
        <v>3722</v>
      </c>
      <c r="B30" s="21" t="s">
        <v>49</v>
      </c>
      <c r="C30" s="20">
        <v>5169</v>
      </c>
      <c r="D30" s="21" t="s">
        <v>28</v>
      </c>
      <c r="E30" s="20"/>
      <c r="F30" s="21" t="s">
        <v>61</v>
      </c>
      <c r="G30" s="20"/>
      <c r="H30" s="22">
        <v>4810</v>
      </c>
      <c r="I30" s="22">
        <v>4970</v>
      </c>
      <c r="J30" s="23">
        <v>5300</v>
      </c>
      <c r="K30" s="19" t="str">
        <f t="shared" si="0"/>
        <v>5</v>
      </c>
    </row>
    <row r="31" spans="1:11" x14ac:dyDescent="0.25">
      <c r="A31" s="20">
        <v>3744</v>
      </c>
      <c r="B31" s="21" t="s">
        <v>62</v>
      </c>
      <c r="C31" s="20">
        <v>5169</v>
      </c>
      <c r="D31" s="21" t="s">
        <v>28</v>
      </c>
      <c r="E31" s="20">
        <v>305</v>
      </c>
      <c r="F31" s="21" t="s">
        <v>63</v>
      </c>
      <c r="G31" s="20"/>
      <c r="H31" s="22">
        <v>90</v>
      </c>
      <c r="I31" s="22">
        <v>90</v>
      </c>
      <c r="J31" s="23">
        <v>90</v>
      </c>
      <c r="K31" s="19" t="str">
        <f t="shared" si="0"/>
        <v>5</v>
      </c>
    </row>
    <row r="32" spans="1:11" x14ac:dyDescent="0.25">
      <c r="A32" s="20">
        <v>3745</v>
      </c>
      <c r="B32" s="21" t="s">
        <v>64</v>
      </c>
      <c r="C32" s="20">
        <v>5169</v>
      </c>
      <c r="D32" s="21" t="s">
        <v>28</v>
      </c>
      <c r="E32" s="20">
        <v>302</v>
      </c>
      <c r="F32" s="21" t="s">
        <v>65</v>
      </c>
      <c r="G32" s="20"/>
      <c r="H32" s="22">
        <v>5</v>
      </c>
      <c r="I32" s="22">
        <v>5</v>
      </c>
      <c r="J32" s="23">
        <v>5</v>
      </c>
      <c r="K32" s="19" t="str">
        <f t="shared" si="0"/>
        <v>5</v>
      </c>
    </row>
    <row r="33" spans="1:11" x14ac:dyDescent="0.25">
      <c r="A33" s="20">
        <v>3745</v>
      </c>
      <c r="B33" s="21" t="s">
        <v>64</v>
      </c>
      <c r="C33" s="20">
        <v>5169</v>
      </c>
      <c r="D33" s="21" t="s">
        <v>28</v>
      </c>
      <c r="E33" s="20">
        <v>303</v>
      </c>
      <c r="F33" s="21" t="s">
        <v>66</v>
      </c>
      <c r="G33" s="20"/>
      <c r="H33" s="22">
        <v>100</v>
      </c>
      <c r="I33" s="22">
        <v>100</v>
      </c>
      <c r="J33" s="23">
        <v>100</v>
      </c>
      <c r="K33" s="19" t="str">
        <f t="shared" si="0"/>
        <v>5</v>
      </c>
    </row>
    <row r="34" spans="1:11" x14ac:dyDescent="0.25">
      <c r="A34" s="20">
        <v>3745</v>
      </c>
      <c r="B34" s="21" t="s">
        <v>64</v>
      </c>
      <c r="C34" s="20">
        <v>5169</v>
      </c>
      <c r="D34" s="21" t="s">
        <v>28</v>
      </c>
      <c r="E34" s="20">
        <v>308</v>
      </c>
      <c r="F34" s="21" t="s">
        <v>363</v>
      </c>
      <c r="G34" s="20"/>
      <c r="H34" s="22">
        <v>100</v>
      </c>
      <c r="I34" s="22">
        <v>100</v>
      </c>
      <c r="J34" s="23"/>
      <c r="K34" s="19" t="str">
        <f t="shared" si="0"/>
        <v>5</v>
      </c>
    </row>
    <row r="35" spans="1:11" x14ac:dyDescent="0.25">
      <c r="A35" s="20">
        <v>3745</v>
      </c>
      <c r="B35" s="21" t="s">
        <v>64</v>
      </c>
      <c r="C35" s="20">
        <v>5171</v>
      </c>
      <c r="D35" s="21" t="s">
        <v>67</v>
      </c>
      <c r="E35" s="20">
        <v>534</v>
      </c>
      <c r="F35" s="21" t="s">
        <v>364</v>
      </c>
      <c r="G35" s="20"/>
      <c r="H35" s="22">
        <v>40</v>
      </c>
      <c r="I35" s="22">
        <v>40</v>
      </c>
      <c r="J35" s="23">
        <v>40</v>
      </c>
      <c r="K35" s="19" t="str">
        <f t="shared" si="0"/>
        <v>5</v>
      </c>
    </row>
    <row r="36" spans="1:11" x14ac:dyDescent="0.25">
      <c r="A36" s="20">
        <v>6171</v>
      </c>
      <c r="B36" s="21" t="s">
        <v>39</v>
      </c>
      <c r="C36" s="20">
        <v>5169</v>
      </c>
      <c r="D36" s="21" t="s">
        <v>28</v>
      </c>
      <c r="E36" s="20">
        <v>543</v>
      </c>
      <c r="F36" s="21" t="s">
        <v>68</v>
      </c>
      <c r="G36" s="20"/>
      <c r="H36" s="22">
        <v>80</v>
      </c>
      <c r="I36" s="22">
        <v>80</v>
      </c>
      <c r="J36" s="23">
        <v>80</v>
      </c>
      <c r="K36" s="19" t="str">
        <f t="shared" si="0"/>
        <v>5</v>
      </c>
    </row>
    <row r="37" spans="1:11" x14ac:dyDescent="0.25">
      <c r="A37" s="24" t="s">
        <v>69</v>
      </c>
      <c r="B37" s="25"/>
      <c r="C37" s="24"/>
      <c r="D37" s="25"/>
      <c r="E37" s="24"/>
      <c r="F37" s="25"/>
      <c r="G37" s="24"/>
      <c r="H37" s="26">
        <v>5315</v>
      </c>
      <c r="I37" s="26">
        <v>5547</v>
      </c>
      <c r="J37" s="27">
        <v>5670</v>
      </c>
      <c r="K37" s="19" t="str">
        <f t="shared" si="0"/>
        <v/>
      </c>
    </row>
    <row r="38" spans="1:11" x14ac:dyDescent="0.25">
      <c r="A38" s="35" t="s">
        <v>70</v>
      </c>
      <c r="B38" s="36" t="s">
        <v>71</v>
      </c>
      <c r="C38" s="35"/>
      <c r="D38" s="36"/>
      <c r="E38" s="35"/>
      <c r="F38" s="36"/>
      <c r="G38" s="35"/>
      <c r="H38" s="37">
        <v>4270</v>
      </c>
      <c r="I38" s="37">
        <v>4725.8</v>
      </c>
      <c r="J38" s="38">
        <v>4332</v>
      </c>
      <c r="K38" s="19" t="str">
        <f t="shared" si="0"/>
        <v/>
      </c>
    </row>
    <row r="39" spans="1:11" x14ac:dyDescent="0.25">
      <c r="A39" s="35" t="s">
        <v>72</v>
      </c>
      <c r="B39" s="36" t="s">
        <v>71</v>
      </c>
      <c r="C39" s="35"/>
      <c r="D39" s="36"/>
      <c r="E39" s="35"/>
      <c r="F39" s="36"/>
      <c r="G39" s="35"/>
      <c r="H39" s="37">
        <v>5315</v>
      </c>
      <c r="I39" s="37">
        <v>5547</v>
      </c>
      <c r="J39" s="38">
        <v>5670</v>
      </c>
      <c r="K39" s="19" t="str">
        <f t="shared" si="0"/>
        <v/>
      </c>
    </row>
    <row r="40" spans="1:11" x14ac:dyDescent="0.25">
      <c r="A40" s="35" t="s">
        <v>73</v>
      </c>
      <c r="B40" s="36" t="s">
        <v>71</v>
      </c>
      <c r="C40" s="35"/>
      <c r="D40" s="36"/>
      <c r="E40" s="35"/>
      <c r="F40" s="36"/>
      <c r="G40" s="35"/>
      <c r="H40" s="37">
        <v>-1045</v>
      </c>
      <c r="I40" s="37">
        <v>-821.2</v>
      </c>
      <c r="J40" s="38">
        <v>-1338</v>
      </c>
      <c r="K40" s="19" t="str">
        <f t="shared" si="0"/>
        <v/>
      </c>
    </row>
    <row r="41" spans="1:11" ht="15.6" customHeight="1" x14ac:dyDescent="0.25">
      <c r="A41" s="57" t="s">
        <v>74</v>
      </c>
      <c r="B41" s="57"/>
      <c r="C41" s="57"/>
      <c r="D41" s="57"/>
      <c r="E41" s="57"/>
      <c r="F41" s="57"/>
      <c r="G41" s="57"/>
      <c r="H41" s="57"/>
      <c r="I41" s="57"/>
      <c r="J41" s="58"/>
      <c r="K41" s="19" t="str">
        <f t="shared" si="0"/>
        <v/>
      </c>
    </row>
    <row r="42" spans="1:11" s="43" customFormat="1" x14ac:dyDescent="0.25">
      <c r="A42" s="39"/>
      <c r="B42" s="40"/>
      <c r="C42" s="39">
        <v>1361</v>
      </c>
      <c r="D42" s="40" t="s">
        <v>26</v>
      </c>
      <c r="E42" s="39"/>
      <c r="F42" s="40" t="s">
        <v>365</v>
      </c>
      <c r="G42" s="39"/>
      <c r="H42" s="41">
        <v>70</v>
      </c>
      <c r="I42" s="41">
        <v>116.4</v>
      </c>
      <c r="J42" s="42">
        <v>200</v>
      </c>
      <c r="K42" s="19" t="str">
        <f t="shared" si="0"/>
        <v>1</v>
      </c>
    </row>
    <row r="43" spans="1:11" x14ac:dyDescent="0.25">
      <c r="A43" s="24" t="s">
        <v>54</v>
      </c>
      <c r="B43" s="25"/>
      <c r="C43" s="24"/>
      <c r="D43" s="25"/>
      <c r="E43" s="24"/>
      <c r="F43" s="25"/>
      <c r="G43" s="24"/>
      <c r="H43" s="26">
        <v>70</v>
      </c>
      <c r="I43" s="26">
        <v>116.4</v>
      </c>
      <c r="J43" s="27">
        <v>200</v>
      </c>
      <c r="K43" s="19" t="str">
        <f t="shared" si="0"/>
        <v/>
      </c>
    </row>
    <row r="44" spans="1:11" x14ac:dyDescent="0.25">
      <c r="A44" s="35" t="s">
        <v>75</v>
      </c>
      <c r="B44" s="36" t="s">
        <v>76</v>
      </c>
      <c r="C44" s="35"/>
      <c r="D44" s="36"/>
      <c r="E44" s="35"/>
      <c r="F44" s="36"/>
      <c r="G44" s="35"/>
      <c r="H44" s="37">
        <v>70</v>
      </c>
      <c r="I44" s="37">
        <v>116.4</v>
      </c>
      <c r="J44" s="38">
        <v>200</v>
      </c>
      <c r="K44" s="19" t="str">
        <f t="shared" si="0"/>
        <v/>
      </c>
    </row>
    <row r="45" spans="1:11" x14ac:dyDescent="0.25">
      <c r="A45" s="20"/>
      <c r="B45" s="21"/>
      <c r="C45" s="20"/>
      <c r="D45" s="21"/>
      <c r="E45" s="20"/>
      <c r="F45" s="21"/>
      <c r="G45" s="20"/>
      <c r="H45" s="22"/>
      <c r="I45" s="22"/>
      <c r="J45" s="23"/>
      <c r="K45" s="19" t="str">
        <f t="shared" si="0"/>
        <v/>
      </c>
    </row>
    <row r="46" spans="1:11" x14ac:dyDescent="0.25">
      <c r="A46" s="20"/>
      <c r="B46" s="21"/>
      <c r="C46" s="20"/>
      <c r="D46" s="21"/>
      <c r="E46" s="20"/>
      <c r="F46" s="21"/>
      <c r="G46" s="20"/>
      <c r="H46" s="22"/>
      <c r="I46" s="22"/>
      <c r="J46" s="23"/>
      <c r="K46" s="19" t="str">
        <f t="shared" si="0"/>
        <v/>
      </c>
    </row>
    <row r="47" spans="1:11" ht="15.6" x14ac:dyDescent="0.25">
      <c r="A47" s="44" t="s">
        <v>77</v>
      </c>
      <c r="B47" s="45" t="s">
        <v>78</v>
      </c>
      <c r="C47" s="28"/>
      <c r="D47" s="29"/>
      <c r="E47" s="28"/>
      <c r="F47" s="29"/>
      <c r="G47" s="28"/>
      <c r="H47" s="30">
        <v>6440</v>
      </c>
      <c r="I47" s="30">
        <v>6948.8</v>
      </c>
      <c r="J47" s="31">
        <v>6312</v>
      </c>
      <c r="K47" s="19" t="str">
        <f t="shared" si="0"/>
        <v/>
      </c>
    </row>
    <row r="48" spans="1:11" ht="15.6" x14ac:dyDescent="0.25">
      <c r="A48" s="44" t="s">
        <v>79</v>
      </c>
      <c r="B48" s="45" t="s">
        <v>78</v>
      </c>
      <c r="C48" s="28"/>
      <c r="D48" s="29"/>
      <c r="E48" s="28"/>
      <c r="F48" s="29"/>
      <c r="G48" s="28"/>
      <c r="H48" s="30">
        <v>6815</v>
      </c>
      <c r="I48" s="30">
        <v>8497</v>
      </c>
      <c r="J48" s="31">
        <v>7770</v>
      </c>
      <c r="K48" s="19" t="str">
        <f t="shared" si="0"/>
        <v/>
      </c>
    </row>
    <row r="49" spans="1:11" x14ac:dyDescent="0.25">
      <c r="A49" s="28" t="s">
        <v>16</v>
      </c>
      <c r="B49" s="29"/>
      <c r="C49" s="28"/>
      <c r="D49" s="29"/>
      <c r="E49" s="28"/>
      <c r="F49" s="29"/>
      <c r="G49" s="28"/>
      <c r="H49" s="30">
        <v>-375</v>
      </c>
      <c r="I49" s="30">
        <v>-1548.2</v>
      </c>
      <c r="J49" s="31">
        <v>-1458</v>
      </c>
      <c r="K49" s="19" t="str">
        <f t="shared" si="0"/>
        <v/>
      </c>
    </row>
  </sheetData>
  <mergeCells count="4">
    <mergeCell ref="A2:J2"/>
    <mergeCell ref="A3:J3"/>
    <mergeCell ref="A14:J14"/>
    <mergeCell ref="A41:J41"/>
  </mergeCells>
  <pageMargins left="0.19685039369791668" right="0.19685039369791668" top="0.19685039369791668" bottom="0.39370078739583336" header="0.19685039369791668" footer="0.19685039369791668"/>
  <pageSetup paperSize="9" scale="50" fitToHeight="0" orientation="portrait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topLeftCell="A10" zoomScaleNormal="100" workbookViewId="0">
      <selection activeCell="L57" sqref="L57"/>
    </sheetView>
  </sheetViews>
  <sheetFormatPr defaultColWidth="8.69921875" defaultRowHeight="14.4" x14ac:dyDescent="0.25"/>
  <cols>
    <col min="1" max="1" width="6.3984375" style="32" customWidth="1"/>
    <col min="2" max="2" width="31.59765625" style="33" customWidth="1"/>
    <col min="3" max="3" width="6.3984375" style="32" customWidth="1"/>
    <col min="4" max="4" width="31.8984375" style="33" customWidth="1"/>
    <col min="5" max="5" width="9.09765625" style="32" customWidth="1"/>
    <col min="6" max="6" width="40.19921875" style="33" customWidth="1"/>
    <col min="7" max="7" width="7.69921875" style="32" customWidth="1"/>
    <col min="8" max="8" width="16.19921875" style="33" customWidth="1"/>
    <col min="9" max="9" width="15.59765625" style="34" customWidth="1"/>
    <col min="10" max="10" width="15" style="34" customWidth="1"/>
    <col min="11" max="11" width="0" style="19" hidden="1" customWidth="1"/>
    <col min="12" max="16384" width="8.69921875" style="19"/>
  </cols>
  <sheetData>
    <row r="1" spans="1:12" ht="36.15" customHeight="1" x14ac:dyDescent="0.25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678</v>
      </c>
    </row>
    <row r="2" spans="1:12" ht="18.45" customHeight="1" x14ac:dyDescent="0.25">
      <c r="A2" s="55" t="s">
        <v>80</v>
      </c>
      <c r="B2" s="55"/>
      <c r="C2" s="55"/>
      <c r="D2" s="55"/>
      <c r="E2" s="55"/>
      <c r="F2" s="55"/>
      <c r="G2" s="55"/>
      <c r="H2" s="55"/>
      <c r="I2" s="55"/>
      <c r="J2" s="55"/>
    </row>
    <row r="3" spans="1:12" ht="18.45" customHeight="1" x14ac:dyDescent="0.25">
      <c r="A3" s="56" t="s">
        <v>81</v>
      </c>
      <c r="B3" s="56"/>
      <c r="C3" s="56"/>
      <c r="D3" s="56"/>
      <c r="E3" s="56"/>
      <c r="F3" s="56"/>
      <c r="G3" s="56"/>
      <c r="H3" s="56"/>
      <c r="I3" s="56"/>
      <c r="J3" s="56"/>
    </row>
    <row r="4" spans="1:12" x14ac:dyDescent="0.25">
      <c r="A4" s="20">
        <v>3639</v>
      </c>
      <c r="B4" s="21" t="s">
        <v>82</v>
      </c>
      <c r="C4" s="20">
        <v>5331</v>
      </c>
      <c r="D4" s="21" t="s">
        <v>83</v>
      </c>
      <c r="E4" s="20">
        <v>3639</v>
      </c>
      <c r="F4" s="21" t="s">
        <v>366</v>
      </c>
      <c r="G4" s="20"/>
      <c r="H4" s="22">
        <v>15500</v>
      </c>
      <c r="I4" s="22">
        <v>15960</v>
      </c>
      <c r="J4" s="23">
        <v>17161</v>
      </c>
      <c r="K4" s="19" t="str">
        <f>LEFT(C4,1)</f>
        <v>5</v>
      </c>
    </row>
    <row r="5" spans="1:12" x14ac:dyDescent="0.25">
      <c r="A5" s="20">
        <v>3639</v>
      </c>
      <c r="B5" s="21" t="s">
        <v>82</v>
      </c>
      <c r="C5" s="20">
        <v>5331</v>
      </c>
      <c r="D5" s="21" t="s">
        <v>83</v>
      </c>
      <c r="E5" s="20">
        <v>36392</v>
      </c>
      <c r="F5" s="21" t="s">
        <v>367</v>
      </c>
      <c r="G5" s="20"/>
      <c r="H5" s="22">
        <v>0</v>
      </c>
      <c r="I5" s="22">
        <v>600</v>
      </c>
      <c r="J5" s="23"/>
      <c r="K5" s="19" t="str">
        <f t="shared" ref="K5:K68" si="0">LEFT(C5,1)</f>
        <v>5</v>
      </c>
    </row>
    <row r="6" spans="1:12" x14ac:dyDescent="0.25">
      <c r="A6" s="20">
        <v>3639</v>
      </c>
      <c r="B6" s="21" t="s">
        <v>82</v>
      </c>
      <c r="C6" s="20">
        <v>5331</v>
      </c>
      <c r="D6" s="21" t="s">
        <v>83</v>
      </c>
      <c r="E6" s="20">
        <v>36397</v>
      </c>
      <c r="F6" s="21" t="s">
        <v>369</v>
      </c>
      <c r="G6" s="20"/>
      <c r="H6" s="22">
        <v>0</v>
      </c>
      <c r="I6" s="22">
        <v>50</v>
      </c>
      <c r="J6" s="23"/>
      <c r="K6" s="19" t="str">
        <f t="shared" si="0"/>
        <v>5</v>
      </c>
    </row>
    <row r="7" spans="1:12" x14ac:dyDescent="0.25">
      <c r="A7" s="20">
        <v>3639</v>
      </c>
      <c r="B7" s="21" t="s">
        <v>82</v>
      </c>
      <c r="C7" s="20">
        <v>5331</v>
      </c>
      <c r="D7" s="21" t="s">
        <v>83</v>
      </c>
      <c r="E7" s="20">
        <v>36398</v>
      </c>
      <c r="F7" s="21" t="s">
        <v>370</v>
      </c>
      <c r="G7" s="20"/>
      <c r="H7" s="22">
        <v>0</v>
      </c>
      <c r="I7" s="22">
        <v>1390</v>
      </c>
      <c r="J7" s="23"/>
      <c r="K7" s="19" t="str">
        <f t="shared" si="0"/>
        <v>5</v>
      </c>
    </row>
    <row r="8" spans="1:12" x14ac:dyDescent="0.25">
      <c r="A8" s="20">
        <v>3639</v>
      </c>
      <c r="B8" s="21" t="s">
        <v>82</v>
      </c>
      <c r="C8" s="20">
        <v>5331</v>
      </c>
      <c r="D8" s="21" t="s">
        <v>83</v>
      </c>
      <c r="E8" s="20">
        <v>363910</v>
      </c>
      <c r="F8" s="21" t="s">
        <v>371</v>
      </c>
      <c r="G8" s="20"/>
      <c r="H8" s="22">
        <v>0</v>
      </c>
      <c r="I8" s="22">
        <v>115</v>
      </c>
      <c r="J8" s="23"/>
      <c r="K8" s="19" t="str">
        <f t="shared" si="0"/>
        <v>5</v>
      </c>
    </row>
    <row r="9" spans="1:12" x14ac:dyDescent="0.25">
      <c r="A9" s="20">
        <v>3639</v>
      </c>
      <c r="B9" s="21" t="s">
        <v>82</v>
      </c>
      <c r="C9" s="20">
        <v>5331</v>
      </c>
      <c r="D9" s="21" t="s">
        <v>83</v>
      </c>
      <c r="E9" s="20">
        <v>363913</v>
      </c>
      <c r="F9" s="21" t="s">
        <v>368</v>
      </c>
      <c r="G9" s="20"/>
      <c r="H9" s="22"/>
      <c r="I9" s="22"/>
      <c r="J9" s="23">
        <v>35</v>
      </c>
      <c r="K9" s="19" t="str">
        <f t="shared" si="0"/>
        <v>5</v>
      </c>
    </row>
    <row r="10" spans="1:12" x14ac:dyDescent="0.25">
      <c r="A10" s="20">
        <v>3639</v>
      </c>
      <c r="B10" s="21" t="s">
        <v>82</v>
      </c>
      <c r="C10" s="20">
        <v>6351</v>
      </c>
      <c r="D10" s="21" t="s">
        <v>84</v>
      </c>
      <c r="E10" s="20">
        <v>36391</v>
      </c>
      <c r="F10" s="21" t="s">
        <v>372</v>
      </c>
      <c r="G10" s="20"/>
      <c r="H10" s="22">
        <v>500</v>
      </c>
      <c r="I10" s="22">
        <v>500</v>
      </c>
      <c r="J10" s="23">
        <v>500</v>
      </c>
      <c r="K10" s="19" t="str">
        <f t="shared" si="0"/>
        <v>6</v>
      </c>
    </row>
    <row r="11" spans="1:12" x14ac:dyDescent="0.25">
      <c r="A11" s="20">
        <v>3639</v>
      </c>
      <c r="B11" s="21" t="s">
        <v>82</v>
      </c>
      <c r="C11" s="20">
        <v>6351</v>
      </c>
      <c r="D11" s="21" t="s">
        <v>84</v>
      </c>
      <c r="E11" s="20">
        <v>36397</v>
      </c>
      <c r="F11" s="21" t="s">
        <v>373</v>
      </c>
      <c r="G11" s="20"/>
      <c r="H11" s="22">
        <v>200</v>
      </c>
      <c r="I11" s="22">
        <v>441</v>
      </c>
      <c r="J11" s="23"/>
      <c r="K11" s="19" t="str">
        <f t="shared" si="0"/>
        <v>6</v>
      </c>
    </row>
    <row r="12" spans="1:12" x14ac:dyDescent="0.25">
      <c r="A12" s="20">
        <v>3639</v>
      </c>
      <c r="B12" s="21" t="s">
        <v>82</v>
      </c>
      <c r="C12" s="20">
        <v>6351</v>
      </c>
      <c r="D12" s="21" t="s">
        <v>84</v>
      </c>
      <c r="E12" s="20">
        <v>36399</v>
      </c>
      <c r="F12" s="21" t="s">
        <v>374</v>
      </c>
      <c r="G12" s="20"/>
      <c r="H12" s="22">
        <v>572.1</v>
      </c>
      <c r="I12" s="22">
        <v>331.1</v>
      </c>
      <c r="J12" s="23"/>
      <c r="K12" s="19" t="str">
        <f t="shared" si="0"/>
        <v>6</v>
      </c>
      <c r="L12" s="51"/>
    </row>
    <row r="13" spans="1:12" x14ac:dyDescent="0.25">
      <c r="A13" s="20">
        <v>3639</v>
      </c>
      <c r="B13" s="21" t="s">
        <v>82</v>
      </c>
      <c r="C13" s="20">
        <v>6351</v>
      </c>
      <c r="D13" s="21" t="s">
        <v>84</v>
      </c>
      <c r="E13" s="20">
        <v>363911</v>
      </c>
      <c r="F13" s="21" t="s">
        <v>375</v>
      </c>
      <c r="G13" s="20"/>
      <c r="H13" s="22">
        <v>0</v>
      </c>
      <c r="I13" s="22">
        <v>3956.7</v>
      </c>
      <c r="J13" s="23">
        <v>3957</v>
      </c>
      <c r="K13" s="19" t="str">
        <f t="shared" si="0"/>
        <v>6</v>
      </c>
      <c r="L13" s="51"/>
    </row>
    <row r="14" spans="1:12" x14ac:dyDescent="0.25">
      <c r="A14" s="20">
        <v>3639</v>
      </c>
      <c r="B14" s="21" t="s">
        <v>82</v>
      </c>
      <c r="C14" s="20">
        <v>6351</v>
      </c>
      <c r="D14" s="21" t="s">
        <v>84</v>
      </c>
      <c r="E14" s="20">
        <v>36394</v>
      </c>
      <c r="F14" s="21" t="s">
        <v>376</v>
      </c>
      <c r="G14" s="20"/>
      <c r="H14" s="22"/>
      <c r="I14" s="22"/>
      <c r="J14" s="23">
        <v>1300</v>
      </c>
      <c r="K14" s="19" t="str">
        <f t="shared" si="0"/>
        <v>6</v>
      </c>
    </row>
    <row r="15" spans="1:12" x14ac:dyDescent="0.25">
      <c r="A15" s="24" t="s">
        <v>85</v>
      </c>
      <c r="B15" s="25"/>
      <c r="C15" s="24"/>
      <c r="D15" s="25"/>
      <c r="E15" s="24"/>
      <c r="F15" s="25"/>
      <c r="G15" s="24"/>
      <c r="H15" s="26">
        <v>16772.099999999999</v>
      </c>
      <c r="I15" s="26">
        <v>23343.8</v>
      </c>
      <c r="J15" s="27">
        <v>22953</v>
      </c>
      <c r="K15" s="19" t="str">
        <f t="shared" si="0"/>
        <v/>
      </c>
    </row>
    <row r="16" spans="1:12" x14ac:dyDescent="0.25">
      <c r="A16" s="35" t="s">
        <v>86</v>
      </c>
      <c r="B16" s="36" t="s">
        <v>87</v>
      </c>
      <c r="C16" s="35"/>
      <c r="D16" s="36"/>
      <c r="E16" s="35"/>
      <c r="F16" s="36"/>
      <c r="G16" s="35"/>
      <c r="H16" s="37">
        <v>16772.099999999999</v>
      </c>
      <c r="I16" s="37">
        <v>23343.8</v>
      </c>
      <c r="J16" s="38">
        <v>22953</v>
      </c>
      <c r="K16" s="19" t="str">
        <f t="shared" si="0"/>
        <v/>
      </c>
    </row>
    <row r="17" spans="1:11" ht="15.6" customHeight="1" x14ac:dyDescent="0.25">
      <c r="A17" s="57" t="s">
        <v>88</v>
      </c>
      <c r="B17" s="57"/>
      <c r="C17" s="57"/>
      <c r="D17" s="57"/>
      <c r="E17" s="57"/>
      <c r="F17" s="57"/>
      <c r="G17" s="57"/>
      <c r="H17" s="57"/>
      <c r="I17" s="57"/>
      <c r="J17" s="58"/>
      <c r="K17" s="19" t="str">
        <f t="shared" si="0"/>
        <v/>
      </c>
    </row>
    <row r="18" spans="1:11" ht="15.6" customHeight="1" x14ac:dyDescent="0.25">
      <c r="A18" s="20"/>
      <c r="B18" s="21"/>
      <c r="C18" s="20">
        <v>4116</v>
      </c>
      <c r="D18" s="21" t="s">
        <v>48</v>
      </c>
      <c r="E18" s="20"/>
      <c r="F18" s="21" t="s">
        <v>377</v>
      </c>
      <c r="G18" s="20">
        <v>34019</v>
      </c>
      <c r="H18" s="22">
        <v>0</v>
      </c>
      <c r="I18" s="22">
        <v>40</v>
      </c>
      <c r="J18" s="23"/>
      <c r="K18" s="19" t="str">
        <f t="shared" si="0"/>
        <v>4</v>
      </c>
    </row>
    <row r="19" spans="1:11" x14ac:dyDescent="0.25">
      <c r="A19" s="20"/>
      <c r="B19" s="21"/>
      <c r="C19" s="20">
        <v>4122</v>
      </c>
      <c r="D19" s="21" t="s">
        <v>89</v>
      </c>
      <c r="E19" s="20"/>
      <c r="F19" s="21" t="s">
        <v>377</v>
      </c>
      <c r="G19" s="20">
        <v>214</v>
      </c>
      <c r="H19" s="22">
        <v>0</v>
      </c>
      <c r="I19" s="22">
        <v>50</v>
      </c>
      <c r="J19" s="23"/>
      <c r="K19" s="19" t="str">
        <f t="shared" si="0"/>
        <v>4</v>
      </c>
    </row>
    <row r="20" spans="1:11" x14ac:dyDescent="0.25">
      <c r="A20" s="20"/>
      <c r="B20" s="21"/>
      <c r="C20" s="20">
        <v>4122</v>
      </c>
      <c r="D20" s="21" t="s">
        <v>89</v>
      </c>
      <c r="E20" s="20"/>
      <c r="F20" s="21" t="s">
        <v>377</v>
      </c>
      <c r="G20" s="20">
        <v>331</v>
      </c>
      <c r="H20" s="22">
        <v>0</v>
      </c>
      <c r="I20" s="22">
        <v>45</v>
      </c>
      <c r="J20" s="23"/>
      <c r="K20" s="19" t="str">
        <f t="shared" si="0"/>
        <v>4</v>
      </c>
    </row>
    <row r="21" spans="1:11" x14ac:dyDescent="0.25">
      <c r="A21" s="20"/>
      <c r="B21" s="21"/>
      <c r="C21" s="20">
        <v>4216</v>
      </c>
      <c r="D21" s="21" t="s">
        <v>90</v>
      </c>
      <c r="E21" s="20"/>
      <c r="F21" s="21" t="s">
        <v>377</v>
      </c>
      <c r="G21" s="20">
        <v>34940</v>
      </c>
      <c r="H21" s="22">
        <v>0</v>
      </c>
      <c r="I21" s="22">
        <v>150</v>
      </c>
      <c r="J21" s="23"/>
      <c r="K21" s="19" t="str">
        <f t="shared" si="0"/>
        <v>4</v>
      </c>
    </row>
    <row r="22" spans="1:11" x14ac:dyDescent="0.25">
      <c r="A22" s="20">
        <v>3315</v>
      </c>
      <c r="B22" s="21" t="s">
        <v>91</v>
      </c>
      <c r="C22" s="20">
        <v>2111</v>
      </c>
      <c r="D22" s="21" t="s">
        <v>50</v>
      </c>
      <c r="E22" s="20">
        <v>1601</v>
      </c>
      <c r="F22" s="21" t="s">
        <v>92</v>
      </c>
      <c r="G22" s="20"/>
      <c r="H22" s="22">
        <v>995</v>
      </c>
      <c r="I22" s="22">
        <v>995</v>
      </c>
      <c r="J22" s="23">
        <v>995</v>
      </c>
      <c r="K22" s="19" t="str">
        <f t="shared" si="0"/>
        <v>2</v>
      </c>
    </row>
    <row r="23" spans="1:11" x14ac:dyDescent="0.25">
      <c r="A23" s="24" t="s">
        <v>93</v>
      </c>
      <c r="B23" s="25"/>
      <c r="C23" s="24"/>
      <c r="D23" s="25"/>
      <c r="E23" s="24"/>
      <c r="F23" s="25"/>
      <c r="G23" s="24"/>
      <c r="H23" s="26">
        <v>995</v>
      </c>
      <c r="I23" s="26">
        <v>1280</v>
      </c>
      <c r="J23" s="27">
        <v>995</v>
      </c>
      <c r="K23" s="19" t="str">
        <f t="shared" si="0"/>
        <v/>
      </c>
    </row>
    <row r="24" spans="1:11" x14ac:dyDescent="0.25">
      <c r="A24" s="20">
        <v>3315</v>
      </c>
      <c r="B24" s="21" t="s">
        <v>91</v>
      </c>
      <c r="C24" s="20">
        <v>5331</v>
      </c>
      <c r="D24" s="21" t="s">
        <v>83</v>
      </c>
      <c r="E24" s="20">
        <v>1601</v>
      </c>
      <c r="F24" s="21" t="s">
        <v>378</v>
      </c>
      <c r="G24" s="20"/>
      <c r="H24" s="22">
        <v>6329.2</v>
      </c>
      <c r="I24" s="22">
        <v>6549.2</v>
      </c>
      <c r="J24" s="23">
        <v>11110</v>
      </c>
      <c r="K24" s="19" t="str">
        <f t="shared" si="0"/>
        <v>5</v>
      </c>
    </row>
    <row r="25" spans="1:11" x14ac:dyDescent="0.25">
      <c r="A25" s="20">
        <v>3315</v>
      </c>
      <c r="B25" s="21" t="s">
        <v>91</v>
      </c>
      <c r="C25" s="20">
        <v>5331</v>
      </c>
      <c r="D25" s="21" t="s">
        <v>83</v>
      </c>
      <c r="E25" s="20">
        <v>16011</v>
      </c>
      <c r="F25" s="21" t="s">
        <v>387</v>
      </c>
      <c r="G25" s="20"/>
      <c r="H25" s="22">
        <v>2081.6999999999998</v>
      </c>
      <c r="I25" s="22">
        <v>2081.6999999999998</v>
      </c>
      <c r="J25" s="23"/>
      <c r="K25" s="19" t="str">
        <f t="shared" si="0"/>
        <v>5</v>
      </c>
    </row>
    <row r="26" spans="1:11" x14ac:dyDescent="0.25">
      <c r="A26" s="20">
        <v>3315</v>
      </c>
      <c r="B26" s="21" t="s">
        <v>91</v>
      </c>
      <c r="C26" s="20">
        <v>5331</v>
      </c>
      <c r="D26" s="21" t="s">
        <v>83</v>
      </c>
      <c r="E26" s="20">
        <v>16012</v>
      </c>
      <c r="F26" s="21" t="s">
        <v>386</v>
      </c>
      <c r="G26" s="20"/>
      <c r="H26" s="22">
        <v>431</v>
      </c>
      <c r="I26" s="22">
        <v>431</v>
      </c>
      <c r="J26" s="23"/>
      <c r="K26" s="19" t="str">
        <f t="shared" si="0"/>
        <v>5</v>
      </c>
    </row>
    <row r="27" spans="1:11" x14ac:dyDescent="0.25">
      <c r="A27" s="20">
        <v>3315</v>
      </c>
      <c r="B27" s="21" t="s">
        <v>91</v>
      </c>
      <c r="C27" s="20">
        <v>5331</v>
      </c>
      <c r="D27" s="21" t="s">
        <v>83</v>
      </c>
      <c r="E27" s="20">
        <v>16013</v>
      </c>
      <c r="F27" s="21" t="s">
        <v>379</v>
      </c>
      <c r="G27" s="20"/>
      <c r="H27" s="22">
        <v>995</v>
      </c>
      <c r="I27" s="22">
        <v>995</v>
      </c>
      <c r="J27" s="23">
        <v>995</v>
      </c>
      <c r="K27" s="19" t="str">
        <f t="shared" si="0"/>
        <v>5</v>
      </c>
    </row>
    <row r="28" spans="1:11" x14ac:dyDescent="0.25">
      <c r="A28" s="20">
        <v>3315</v>
      </c>
      <c r="B28" s="21" t="s">
        <v>91</v>
      </c>
      <c r="C28" s="20">
        <v>5331</v>
      </c>
      <c r="D28" s="21" t="s">
        <v>83</v>
      </c>
      <c r="E28" s="20">
        <v>16021</v>
      </c>
      <c r="F28" s="21" t="s">
        <v>380</v>
      </c>
      <c r="G28" s="20"/>
      <c r="H28" s="22">
        <v>600</v>
      </c>
      <c r="I28" s="22">
        <v>600</v>
      </c>
      <c r="J28" s="23"/>
      <c r="K28" s="19" t="str">
        <f t="shared" si="0"/>
        <v>5</v>
      </c>
    </row>
    <row r="29" spans="1:11" x14ac:dyDescent="0.25">
      <c r="A29" s="20">
        <v>3315</v>
      </c>
      <c r="B29" s="21" t="s">
        <v>91</v>
      </c>
      <c r="C29" s="20">
        <v>5331</v>
      </c>
      <c r="D29" s="21" t="s">
        <v>83</v>
      </c>
      <c r="E29" s="20">
        <v>16022</v>
      </c>
      <c r="F29" s="21" t="s">
        <v>381</v>
      </c>
      <c r="G29" s="20"/>
      <c r="H29" s="22">
        <v>50</v>
      </c>
      <c r="I29" s="22">
        <v>50</v>
      </c>
      <c r="J29" s="23"/>
      <c r="K29" s="19" t="str">
        <f t="shared" si="0"/>
        <v>5</v>
      </c>
    </row>
    <row r="30" spans="1:11" x14ac:dyDescent="0.25">
      <c r="A30" s="20">
        <v>3315</v>
      </c>
      <c r="B30" s="21" t="s">
        <v>91</v>
      </c>
      <c r="C30" s="20">
        <v>5331</v>
      </c>
      <c r="D30" s="21" t="s">
        <v>83</v>
      </c>
      <c r="E30" s="20">
        <v>33191</v>
      </c>
      <c r="F30" s="21" t="s">
        <v>382</v>
      </c>
      <c r="G30" s="20"/>
      <c r="H30" s="22">
        <v>250</v>
      </c>
      <c r="I30" s="22">
        <v>250</v>
      </c>
      <c r="J30" s="23">
        <v>250</v>
      </c>
      <c r="K30" s="19" t="str">
        <f t="shared" si="0"/>
        <v>5</v>
      </c>
    </row>
    <row r="31" spans="1:11" x14ac:dyDescent="0.25">
      <c r="A31" s="20">
        <v>3315</v>
      </c>
      <c r="B31" s="21" t="s">
        <v>91</v>
      </c>
      <c r="C31" s="20">
        <v>5331</v>
      </c>
      <c r="D31" s="21" t="s">
        <v>83</v>
      </c>
      <c r="E31" s="20">
        <v>33192</v>
      </c>
      <c r="F31" s="21" t="s">
        <v>383</v>
      </c>
      <c r="G31" s="20"/>
      <c r="H31" s="22">
        <v>70</v>
      </c>
      <c r="I31" s="22">
        <v>70</v>
      </c>
      <c r="J31" s="23">
        <v>70</v>
      </c>
      <c r="K31" s="19" t="str">
        <f t="shared" si="0"/>
        <v>5</v>
      </c>
    </row>
    <row r="32" spans="1:11" x14ac:dyDescent="0.25">
      <c r="A32" s="20">
        <v>3315</v>
      </c>
      <c r="B32" s="21" t="s">
        <v>91</v>
      </c>
      <c r="C32" s="20">
        <v>5331</v>
      </c>
      <c r="D32" s="21" t="s">
        <v>83</v>
      </c>
      <c r="E32" s="20">
        <v>33991</v>
      </c>
      <c r="F32" s="21" t="s">
        <v>384</v>
      </c>
      <c r="G32" s="20"/>
      <c r="H32" s="22">
        <v>250</v>
      </c>
      <c r="I32" s="22">
        <v>250</v>
      </c>
      <c r="J32" s="23">
        <v>250</v>
      </c>
      <c r="K32" s="19" t="str">
        <f t="shared" si="0"/>
        <v>5</v>
      </c>
    </row>
    <row r="33" spans="1:12" x14ac:dyDescent="0.25">
      <c r="A33" s="20">
        <v>3315</v>
      </c>
      <c r="B33" s="21" t="s">
        <v>91</v>
      </c>
      <c r="C33" s="20">
        <v>5336</v>
      </c>
      <c r="D33" s="21" t="s">
        <v>94</v>
      </c>
      <c r="E33" s="20"/>
      <c r="F33" s="21" t="s">
        <v>377</v>
      </c>
      <c r="G33" s="20">
        <v>214</v>
      </c>
      <c r="H33" s="22">
        <v>0</v>
      </c>
      <c r="I33" s="22">
        <v>50</v>
      </c>
      <c r="J33" s="23"/>
      <c r="K33" s="19" t="str">
        <f t="shared" si="0"/>
        <v>5</v>
      </c>
    </row>
    <row r="34" spans="1:12" x14ac:dyDescent="0.25">
      <c r="A34" s="20">
        <v>3315</v>
      </c>
      <c r="B34" s="21" t="s">
        <v>91</v>
      </c>
      <c r="C34" s="20">
        <v>5336</v>
      </c>
      <c r="D34" s="21" t="s">
        <v>94</v>
      </c>
      <c r="E34" s="20"/>
      <c r="F34" s="21" t="s">
        <v>377</v>
      </c>
      <c r="G34" s="20">
        <v>34019</v>
      </c>
      <c r="H34" s="22">
        <v>0</v>
      </c>
      <c r="I34" s="22">
        <v>40</v>
      </c>
      <c r="J34" s="23"/>
      <c r="K34" s="19" t="str">
        <f t="shared" si="0"/>
        <v>5</v>
      </c>
    </row>
    <row r="35" spans="1:12" x14ac:dyDescent="0.25">
      <c r="A35" s="20">
        <v>3315</v>
      </c>
      <c r="B35" s="21" t="s">
        <v>91</v>
      </c>
      <c r="C35" s="20">
        <v>5336</v>
      </c>
      <c r="D35" s="21" t="s">
        <v>94</v>
      </c>
      <c r="E35" s="20">
        <v>16023</v>
      </c>
      <c r="F35" s="21" t="s">
        <v>377</v>
      </c>
      <c r="G35" s="20">
        <v>331</v>
      </c>
      <c r="H35" s="22">
        <v>0</v>
      </c>
      <c r="I35" s="22">
        <v>45</v>
      </c>
      <c r="J35" s="23"/>
      <c r="K35" s="19" t="str">
        <f t="shared" si="0"/>
        <v>5</v>
      </c>
    </row>
    <row r="36" spans="1:12" x14ac:dyDescent="0.25">
      <c r="A36" s="20">
        <v>3315</v>
      </c>
      <c r="B36" s="21" t="s">
        <v>91</v>
      </c>
      <c r="C36" s="20">
        <v>6351</v>
      </c>
      <c r="D36" s="21" t="s">
        <v>84</v>
      </c>
      <c r="E36" s="20">
        <v>16014</v>
      </c>
      <c r="F36" s="21" t="s">
        <v>388</v>
      </c>
      <c r="G36" s="20"/>
      <c r="H36" s="22">
        <v>200</v>
      </c>
      <c r="I36" s="22">
        <v>200</v>
      </c>
      <c r="J36" s="23">
        <v>200</v>
      </c>
      <c r="K36" s="19" t="str">
        <f t="shared" si="0"/>
        <v>6</v>
      </c>
      <c r="L36" s="51"/>
    </row>
    <row r="37" spans="1:12" x14ac:dyDescent="0.25">
      <c r="A37" s="20">
        <v>3315</v>
      </c>
      <c r="B37" s="21" t="s">
        <v>91</v>
      </c>
      <c r="C37" s="20">
        <v>6351</v>
      </c>
      <c r="D37" s="21" t="s">
        <v>84</v>
      </c>
      <c r="E37" s="20">
        <v>16021</v>
      </c>
      <c r="F37" s="21" t="s">
        <v>385</v>
      </c>
      <c r="G37" s="20"/>
      <c r="H37" s="22"/>
      <c r="I37" s="22"/>
      <c r="J37" s="23">
        <v>600</v>
      </c>
      <c r="K37" s="19" t="str">
        <f t="shared" si="0"/>
        <v>6</v>
      </c>
    </row>
    <row r="38" spans="1:12" x14ac:dyDescent="0.25">
      <c r="A38" s="20">
        <v>3315</v>
      </c>
      <c r="B38" s="21" t="s">
        <v>91</v>
      </c>
      <c r="C38" s="20">
        <v>6356</v>
      </c>
      <c r="D38" s="21" t="s">
        <v>95</v>
      </c>
      <c r="E38" s="20">
        <v>16024</v>
      </c>
      <c r="F38" s="21" t="s">
        <v>377</v>
      </c>
      <c r="G38" s="20">
        <v>34940</v>
      </c>
      <c r="H38" s="22">
        <v>0</v>
      </c>
      <c r="I38" s="22">
        <v>150</v>
      </c>
      <c r="J38" s="23"/>
      <c r="K38" s="19" t="str">
        <f t="shared" si="0"/>
        <v>6</v>
      </c>
    </row>
    <row r="39" spans="1:12" x14ac:dyDescent="0.25">
      <c r="A39" s="20">
        <v>3392</v>
      </c>
      <c r="B39" s="21" t="s">
        <v>96</v>
      </c>
      <c r="C39" s="20">
        <v>5331</v>
      </c>
      <c r="D39" s="21" t="s">
        <v>83</v>
      </c>
      <c r="E39" s="20">
        <v>33921</v>
      </c>
      <c r="F39" s="21" t="s">
        <v>392</v>
      </c>
      <c r="G39" s="20"/>
      <c r="H39" s="22">
        <v>894.7</v>
      </c>
      <c r="I39" s="22">
        <v>894.7</v>
      </c>
      <c r="J39" s="23"/>
      <c r="K39" s="19" t="str">
        <f t="shared" si="0"/>
        <v>5</v>
      </c>
    </row>
    <row r="40" spans="1:12" x14ac:dyDescent="0.25">
      <c r="A40" s="24" t="s">
        <v>97</v>
      </c>
      <c r="B40" s="25"/>
      <c r="C40" s="24"/>
      <c r="D40" s="25"/>
      <c r="E40" s="24"/>
      <c r="F40" s="25"/>
      <c r="G40" s="24"/>
      <c r="H40" s="26">
        <v>12151.6</v>
      </c>
      <c r="I40" s="26">
        <v>12656.6</v>
      </c>
      <c r="J40" s="27">
        <v>13475</v>
      </c>
      <c r="K40" s="19" t="str">
        <f t="shared" si="0"/>
        <v/>
      </c>
    </row>
    <row r="41" spans="1:12" x14ac:dyDescent="0.25">
      <c r="A41" s="35" t="s">
        <v>98</v>
      </c>
      <c r="B41" s="36" t="s">
        <v>99</v>
      </c>
      <c r="C41" s="35"/>
      <c r="D41" s="36"/>
      <c r="E41" s="35"/>
      <c r="F41" s="36"/>
      <c r="G41" s="35"/>
      <c r="H41" s="37">
        <v>995</v>
      </c>
      <c r="I41" s="37">
        <v>1280</v>
      </c>
      <c r="J41" s="38">
        <v>995</v>
      </c>
      <c r="K41" s="19" t="str">
        <f t="shared" si="0"/>
        <v/>
      </c>
    </row>
    <row r="42" spans="1:12" x14ac:dyDescent="0.25">
      <c r="A42" s="35" t="s">
        <v>100</v>
      </c>
      <c r="B42" s="36" t="s">
        <v>99</v>
      </c>
      <c r="C42" s="35"/>
      <c r="D42" s="36"/>
      <c r="E42" s="35"/>
      <c r="F42" s="36"/>
      <c r="G42" s="35"/>
      <c r="H42" s="37">
        <v>12151.6</v>
      </c>
      <c r="I42" s="37">
        <v>12656.6</v>
      </c>
      <c r="J42" s="38">
        <v>13475</v>
      </c>
      <c r="K42" s="19" t="str">
        <f t="shared" si="0"/>
        <v/>
      </c>
    </row>
    <row r="43" spans="1:12" x14ac:dyDescent="0.25">
      <c r="A43" s="35" t="s">
        <v>101</v>
      </c>
      <c r="B43" s="36" t="s">
        <v>99</v>
      </c>
      <c r="C43" s="35"/>
      <c r="D43" s="36"/>
      <c r="E43" s="35"/>
      <c r="F43" s="36"/>
      <c r="G43" s="35"/>
      <c r="H43" s="37">
        <v>-11156.6</v>
      </c>
      <c r="I43" s="37">
        <v>-11376.6</v>
      </c>
      <c r="J43" s="38">
        <v>-12480</v>
      </c>
      <c r="K43" s="19" t="str">
        <f t="shared" si="0"/>
        <v/>
      </c>
    </row>
    <row r="44" spans="1:12" ht="15.6" customHeight="1" x14ac:dyDescent="0.25">
      <c r="A44" s="57" t="s">
        <v>102</v>
      </c>
      <c r="B44" s="57"/>
      <c r="C44" s="57"/>
      <c r="D44" s="57"/>
      <c r="E44" s="57"/>
      <c r="F44" s="57"/>
      <c r="G44" s="57"/>
      <c r="H44" s="57"/>
      <c r="I44" s="57"/>
      <c r="J44" s="58"/>
      <c r="K44" s="19" t="str">
        <f t="shared" si="0"/>
        <v/>
      </c>
    </row>
    <row r="45" spans="1:12" x14ac:dyDescent="0.25">
      <c r="A45" s="20"/>
      <c r="B45" s="21"/>
      <c r="C45" s="20">
        <v>4116</v>
      </c>
      <c r="D45" s="21" t="s">
        <v>48</v>
      </c>
      <c r="E45" s="20"/>
      <c r="F45" s="21" t="s">
        <v>390</v>
      </c>
      <c r="G45" s="20">
        <v>33063</v>
      </c>
      <c r="H45" s="22">
        <v>0</v>
      </c>
      <c r="I45" s="22">
        <v>1814.9</v>
      </c>
      <c r="J45" s="23"/>
      <c r="K45" s="19" t="str">
        <f t="shared" si="0"/>
        <v>4</v>
      </c>
    </row>
    <row r="46" spans="1:12" x14ac:dyDescent="0.25">
      <c r="A46" s="20">
        <v>3113</v>
      </c>
      <c r="B46" s="21" t="s">
        <v>103</v>
      </c>
      <c r="C46" s="20">
        <v>2229</v>
      </c>
      <c r="D46" s="21" t="s">
        <v>104</v>
      </c>
      <c r="E46" s="20">
        <v>14062</v>
      </c>
      <c r="F46" s="21" t="s">
        <v>391</v>
      </c>
      <c r="G46" s="20"/>
      <c r="H46" s="22">
        <v>0</v>
      </c>
      <c r="I46" s="22">
        <v>1.3</v>
      </c>
      <c r="J46" s="23"/>
      <c r="K46" s="19" t="str">
        <f t="shared" si="0"/>
        <v>2</v>
      </c>
    </row>
    <row r="47" spans="1:12" x14ac:dyDescent="0.25">
      <c r="A47" s="24" t="s">
        <v>105</v>
      </c>
      <c r="B47" s="25"/>
      <c r="C47" s="24"/>
      <c r="D47" s="25"/>
      <c r="E47" s="24"/>
      <c r="F47" s="25"/>
      <c r="G47" s="24"/>
      <c r="H47" s="26">
        <v>0</v>
      </c>
      <c r="I47" s="26">
        <v>1816.2</v>
      </c>
      <c r="J47" s="27">
        <v>0</v>
      </c>
      <c r="K47" s="19" t="str">
        <f t="shared" si="0"/>
        <v/>
      </c>
    </row>
    <row r="48" spans="1:12" x14ac:dyDescent="0.25">
      <c r="A48" s="20">
        <v>3111</v>
      </c>
      <c r="B48" s="21" t="s">
        <v>106</v>
      </c>
      <c r="C48" s="20">
        <v>5331</v>
      </c>
      <c r="D48" s="21" t="s">
        <v>83</v>
      </c>
      <c r="E48" s="20">
        <v>1401</v>
      </c>
      <c r="F48" s="21" t="s">
        <v>393</v>
      </c>
      <c r="G48" s="20"/>
      <c r="H48" s="22">
        <v>1348</v>
      </c>
      <c r="I48" s="22">
        <v>1348</v>
      </c>
      <c r="J48" s="23">
        <v>1348</v>
      </c>
      <c r="K48" s="19" t="str">
        <f t="shared" si="0"/>
        <v>5</v>
      </c>
    </row>
    <row r="49" spans="1:11" x14ac:dyDescent="0.25">
      <c r="A49" s="20">
        <v>3111</v>
      </c>
      <c r="B49" s="21" t="s">
        <v>106</v>
      </c>
      <c r="C49" s="20">
        <v>5336</v>
      </c>
      <c r="D49" s="21" t="s">
        <v>94</v>
      </c>
      <c r="E49" s="20">
        <v>14012</v>
      </c>
      <c r="F49" s="21" t="s">
        <v>389</v>
      </c>
      <c r="G49" s="20">
        <v>33063</v>
      </c>
      <c r="H49" s="22">
        <v>0</v>
      </c>
      <c r="I49" s="22">
        <v>391.7</v>
      </c>
      <c r="J49" s="23"/>
      <c r="K49" s="19" t="str">
        <f t="shared" si="0"/>
        <v>5</v>
      </c>
    </row>
    <row r="50" spans="1:11" x14ac:dyDescent="0.25">
      <c r="A50" s="20">
        <v>3113</v>
      </c>
      <c r="B50" s="21" t="s">
        <v>103</v>
      </c>
      <c r="C50" s="20">
        <v>5331</v>
      </c>
      <c r="D50" s="21" t="s">
        <v>83</v>
      </c>
      <c r="E50" s="20">
        <v>1405</v>
      </c>
      <c r="F50" s="21" t="s">
        <v>394</v>
      </c>
      <c r="G50" s="20"/>
      <c r="H50" s="22">
        <v>1750</v>
      </c>
      <c r="I50" s="22">
        <v>1750</v>
      </c>
      <c r="J50" s="23">
        <v>1750</v>
      </c>
      <c r="K50" s="19" t="str">
        <f t="shared" si="0"/>
        <v>5</v>
      </c>
    </row>
    <row r="51" spans="1:11" x14ac:dyDescent="0.25">
      <c r="A51" s="20">
        <v>3113</v>
      </c>
      <c r="B51" s="21" t="s">
        <v>103</v>
      </c>
      <c r="C51" s="20">
        <v>5331</v>
      </c>
      <c r="D51" s="21" t="s">
        <v>83</v>
      </c>
      <c r="E51" s="20">
        <v>1406</v>
      </c>
      <c r="F51" s="21" t="s">
        <v>395</v>
      </c>
      <c r="G51" s="20"/>
      <c r="H51" s="22">
        <v>2876.8</v>
      </c>
      <c r="I51" s="22">
        <v>2876.8</v>
      </c>
      <c r="J51" s="23">
        <v>2952.5</v>
      </c>
      <c r="K51" s="19" t="str">
        <f t="shared" si="0"/>
        <v>5</v>
      </c>
    </row>
    <row r="52" spans="1:11" x14ac:dyDescent="0.25">
      <c r="A52" s="20">
        <v>3113</v>
      </c>
      <c r="B52" s="21" t="s">
        <v>103</v>
      </c>
      <c r="C52" s="20">
        <v>5331</v>
      </c>
      <c r="D52" s="21" t="s">
        <v>83</v>
      </c>
      <c r="E52" s="20">
        <v>14061</v>
      </c>
      <c r="F52" s="21" t="s">
        <v>396</v>
      </c>
      <c r="G52" s="20"/>
      <c r="H52" s="22">
        <v>250</v>
      </c>
      <c r="I52" s="22">
        <v>250</v>
      </c>
      <c r="J52" s="23">
        <v>281.89999999999998</v>
      </c>
      <c r="K52" s="19" t="str">
        <f t="shared" si="0"/>
        <v>5</v>
      </c>
    </row>
    <row r="53" spans="1:11" x14ac:dyDescent="0.25">
      <c r="A53" s="20">
        <v>3113</v>
      </c>
      <c r="B53" s="21" t="s">
        <v>103</v>
      </c>
      <c r="C53" s="20">
        <v>5331</v>
      </c>
      <c r="D53" s="21" t="s">
        <v>83</v>
      </c>
      <c r="E53" s="20">
        <v>14062</v>
      </c>
      <c r="F53" s="21" t="s">
        <v>397</v>
      </c>
      <c r="G53" s="20"/>
      <c r="H53" s="22">
        <v>150</v>
      </c>
      <c r="I53" s="22">
        <v>150</v>
      </c>
      <c r="J53" s="23">
        <v>150</v>
      </c>
      <c r="K53" s="19" t="str">
        <f t="shared" si="0"/>
        <v>5</v>
      </c>
    </row>
    <row r="54" spans="1:11" x14ac:dyDescent="0.25">
      <c r="A54" s="20">
        <v>3113</v>
      </c>
      <c r="B54" s="21" t="s">
        <v>103</v>
      </c>
      <c r="C54" s="20">
        <v>5336</v>
      </c>
      <c r="D54" s="21" t="s">
        <v>94</v>
      </c>
      <c r="E54" s="20"/>
      <c r="F54" s="21" t="s">
        <v>398</v>
      </c>
      <c r="G54" s="20">
        <v>33063</v>
      </c>
      <c r="H54" s="22">
        <v>0</v>
      </c>
      <c r="I54" s="22">
        <v>564.6</v>
      </c>
      <c r="J54" s="23"/>
      <c r="K54" s="19" t="str">
        <f t="shared" si="0"/>
        <v>5</v>
      </c>
    </row>
    <row r="55" spans="1:11" x14ac:dyDescent="0.25">
      <c r="A55" s="20">
        <v>3113</v>
      </c>
      <c r="B55" s="21" t="s">
        <v>103</v>
      </c>
      <c r="C55" s="20">
        <v>5336</v>
      </c>
      <c r="D55" s="21" t="s">
        <v>94</v>
      </c>
      <c r="E55" s="20">
        <v>14065</v>
      </c>
      <c r="F55" s="21" t="s">
        <v>399</v>
      </c>
      <c r="G55" s="20">
        <v>33063</v>
      </c>
      <c r="H55" s="22">
        <v>0</v>
      </c>
      <c r="I55" s="22">
        <v>858.6</v>
      </c>
      <c r="J55" s="23"/>
      <c r="K55" s="19" t="str">
        <f t="shared" si="0"/>
        <v>5</v>
      </c>
    </row>
    <row r="56" spans="1:11" x14ac:dyDescent="0.25">
      <c r="A56" s="20">
        <v>3141</v>
      </c>
      <c r="B56" s="21" t="s">
        <v>107</v>
      </c>
      <c r="C56" s="20">
        <v>5331</v>
      </c>
      <c r="D56" s="21" t="s">
        <v>83</v>
      </c>
      <c r="E56" s="20">
        <v>1406</v>
      </c>
      <c r="F56" s="21" t="s">
        <v>400</v>
      </c>
      <c r="G56" s="20"/>
      <c r="H56" s="22">
        <v>1136</v>
      </c>
      <c r="I56" s="22">
        <v>1136</v>
      </c>
      <c r="J56" s="23">
        <v>1176</v>
      </c>
      <c r="K56" s="19" t="str">
        <f t="shared" si="0"/>
        <v>5</v>
      </c>
    </row>
    <row r="57" spans="1:11" x14ac:dyDescent="0.25">
      <c r="A57" s="20">
        <v>3231</v>
      </c>
      <c r="B57" s="21" t="s">
        <v>108</v>
      </c>
      <c r="C57" s="20">
        <v>5331</v>
      </c>
      <c r="D57" s="21" t="s">
        <v>83</v>
      </c>
      <c r="E57" s="20">
        <v>1407</v>
      </c>
      <c r="F57" s="21" t="s">
        <v>401</v>
      </c>
      <c r="G57" s="20"/>
      <c r="H57" s="22">
        <v>300</v>
      </c>
      <c r="I57" s="22">
        <v>300</v>
      </c>
      <c r="J57" s="23">
        <v>300</v>
      </c>
      <c r="K57" s="19" t="str">
        <f t="shared" si="0"/>
        <v>5</v>
      </c>
    </row>
    <row r="58" spans="1:11" x14ac:dyDescent="0.25">
      <c r="A58" s="24" t="s">
        <v>109</v>
      </c>
      <c r="B58" s="25"/>
      <c r="C58" s="24"/>
      <c r="D58" s="25"/>
      <c r="E58" s="24"/>
      <c r="F58" s="25"/>
      <c r="G58" s="24"/>
      <c r="H58" s="26">
        <v>7810.8</v>
      </c>
      <c r="I58" s="26">
        <v>9625.7000000000007</v>
      </c>
      <c r="J58" s="27">
        <v>7958.4</v>
      </c>
      <c r="K58" s="19" t="str">
        <f t="shared" si="0"/>
        <v/>
      </c>
    </row>
    <row r="59" spans="1:11" x14ac:dyDescent="0.25">
      <c r="A59" s="35" t="s">
        <v>110</v>
      </c>
      <c r="B59" s="36" t="s">
        <v>111</v>
      </c>
      <c r="C59" s="35"/>
      <c r="D59" s="36"/>
      <c r="E59" s="35"/>
      <c r="F59" s="36"/>
      <c r="G59" s="35"/>
      <c r="H59" s="37">
        <v>0</v>
      </c>
      <c r="I59" s="37">
        <v>1816.2</v>
      </c>
      <c r="J59" s="38">
        <v>0</v>
      </c>
      <c r="K59" s="19" t="str">
        <f t="shared" si="0"/>
        <v/>
      </c>
    </row>
    <row r="60" spans="1:11" x14ac:dyDescent="0.25">
      <c r="A60" s="35" t="s">
        <v>112</v>
      </c>
      <c r="B60" s="36" t="s">
        <v>111</v>
      </c>
      <c r="C60" s="35"/>
      <c r="D60" s="36"/>
      <c r="E60" s="35"/>
      <c r="F60" s="36"/>
      <c r="G60" s="35"/>
      <c r="H60" s="37">
        <v>7810.8</v>
      </c>
      <c r="I60" s="37">
        <v>9625.7000000000007</v>
      </c>
      <c r="J60" s="38">
        <v>7958.4</v>
      </c>
      <c r="K60" s="19" t="str">
        <f t="shared" si="0"/>
        <v/>
      </c>
    </row>
    <row r="61" spans="1:11" x14ac:dyDescent="0.25">
      <c r="A61" s="35" t="s">
        <v>113</v>
      </c>
      <c r="B61" s="36" t="s">
        <v>111</v>
      </c>
      <c r="C61" s="35"/>
      <c r="D61" s="36"/>
      <c r="E61" s="35"/>
      <c r="F61" s="36"/>
      <c r="G61" s="35"/>
      <c r="H61" s="37">
        <v>-7810.8</v>
      </c>
      <c r="I61" s="37">
        <v>-7809.5</v>
      </c>
      <c r="J61" s="38">
        <v>-7958.4</v>
      </c>
      <c r="K61" s="19" t="str">
        <f t="shared" si="0"/>
        <v/>
      </c>
    </row>
    <row r="62" spans="1:11" ht="15.6" customHeight="1" x14ac:dyDescent="0.25">
      <c r="A62" s="57" t="s">
        <v>114</v>
      </c>
      <c r="B62" s="57"/>
      <c r="C62" s="57"/>
      <c r="D62" s="57"/>
      <c r="E62" s="57"/>
      <c r="F62" s="57"/>
      <c r="G62" s="57"/>
      <c r="H62" s="57"/>
      <c r="I62" s="57"/>
      <c r="J62" s="58"/>
      <c r="K62" s="19" t="str">
        <f t="shared" si="0"/>
        <v/>
      </c>
    </row>
    <row r="63" spans="1:11" x14ac:dyDescent="0.25">
      <c r="A63" s="20"/>
      <c r="B63" s="21"/>
      <c r="C63" s="20">
        <v>4112</v>
      </c>
      <c r="D63" s="21" t="s">
        <v>115</v>
      </c>
      <c r="E63" s="20"/>
      <c r="F63" s="21"/>
      <c r="G63" s="20"/>
      <c r="H63" s="22">
        <v>18705.5</v>
      </c>
      <c r="I63" s="22">
        <v>18705.5</v>
      </c>
      <c r="J63" s="23">
        <v>19695.5</v>
      </c>
      <c r="K63" s="19" t="str">
        <f t="shared" si="0"/>
        <v>4</v>
      </c>
    </row>
    <row r="64" spans="1:11" x14ac:dyDescent="0.25">
      <c r="A64" s="24" t="s">
        <v>116</v>
      </c>
      <c r="B64" s="25"/>
      <c r="C64" s="24"/>
      <c r="D64" s="25"/>
      <c r="E64" s="24"/>
      <c r="F64" s="25"/>
      <c r="G64" s="24"/>
      <c r="H64" s="26">
        <v>18705.5</v>
      </c>
      <c r="I64" s="26">
        <v>18705.5</v>
      </c>
      <c r="J64" s="27">
        <v>19695.5</v>
      </c>
      <c r="K64" s="19" t="str">
        <f t="shared" si="0"/>
        <v/>
      </c>
    </row>
    <row r="65" spans="1:11" x14ac:dyDescent="0.25">
      <c r="A65" s="35" t="s">
        <v>117</v>
      </c>
      <c r="B65" s="36" t="s">
        <v>118</v>
      </c>
      <c r="C65" s="35"/>
      <c r="D65" s="36"/>
      <c r="E65" s="35"/>
      <c r="F65" s="36"/>
      <c r="G65" s="35"/>
      <c r="H65" s="37">
        <v>18705.5</v>
      </c>
      <c r="I65" s="37">
        <v>18705.5</v>
      </c>
      <c r="J65" s="38">
        <v>19695.5</v>
      </c>
      <c r="K65" s="19" t="str">
        <f t="shared" si="0"/>
        <v/>
      </c>
    </row>
    <row r="66" spans="1:11" ht="15.6" customHeight="1" x14ac:dyDescent="0.25">
      <c r="A66" s="57" t="s">
        <v>119</v>
      </c>
      <c r="B66" s="57"/>
      <c r="C66" s="57"/>
      <c r="D66" s="57"/>
      <c r="E66" s="57"/>
      <c r="F66" s="57"/>
      <c r="G66" s="57"/>
      <c r="H66" s="57"/>
      <c r="I66" s="57"/>
      <c r="J66" s="58"/>
      <c r="K66" s="19" t="str">
        <f t="shared" si="0"/>
        <v/>
      </c>
    </row>
    <row r="67" spans="1:11" x14ac:dyDescent="0.25">
      <c r="A67" s="20"/>
      <c r="B67" s="21"/>
      <c r="C67" s="20">
        <v>8115</v>
      </c>
      <c r="D67" s="21" t="s">
        <v>120</v>
      </c>
      <c r="E67" s="20"/>
      <c r="F67" s="21" t="s">
        <v>402</v>
      </c>
      <c r="G67" s="20"/>
      <c r="H67" s="22">
        <v>37168.699999999997</v>
      </c>
      <c r="I67" s="22">
        <v>52434.6</v>
      </c>
      <c r="J67" s="23">
        <v>5774</v>
      </c>
      <c r="K67" s="19" t="str">
        <f t="shared" si="0"/>
        <v>8</v>
      </c>
    </row>
    <row r="68" spans="1:11" x14ac:dyDescent="0.25">
      <c r="A68" s="20"/>
      <c r="B68" s="21"/>
      <c r="C68" s="20">
        <v>8124</v>
      </c>
      <c r="D68" s="21" t="s">
        <v>121</v>
      </c>
      <c r="E68" s="20"/>
      <c r="F68" s="21" t="s">
        <v>403</v>
      </c>
      <c r="G68" s="20"/>
      <c r="H68" s="22">
        <v>-25</v>
      </c>
      <c r="I68" s="22">
        <v>-25</v>
      </c>
      <c r="J68" s="23">
        <v>-25</v>
      </c>
      <c r="K68" s="19" t="str">
        <f t="shared" si="0"/>
        <v>8</v>
      </c>
    </row>
    <row r="69" spans="1:11" x14ac:dyDescent="0.25">
      <c r="A69" s="20"/>
      <c r="B69" s="21"/>
      <c r="C69" s="20">
        <v>8124</v>
      </c>
      <c r="D69" s="21" t="s">
        <v>121</v>
      </c>
      <c r="E69" s="20">
        <v>126</v>
      </c>
      <c r="F69" s="21" t="s">
        <v>404</v>
      </c>
      <c r="G69" s="20"/>
      <c r="H69" s="22">
        <v>-840</v>
      </c>
      <c r="I69" s="22">
        <v>-840</v>
      </c>
      <c r="J69" s="23">
        <v>-840</v>
      </c>
      <c r="K69" s="19" t="str">
        <f t="shared" ref="K69:K132" si="1">LEFT(C69,1)</f>
        <v>8</v>
      </c>
    </row>
    <row r="70" spans="1:11" x14ac:dyDescent="0.25">
      <c r="A70" s="20"/>
      <c r="B70" s="21"/>
      <c r="C70" s="20">
        <v>8124</v>
      </c>
      <c r="D70" s="21" t="s">
        <v>121</v>
      </c>
      <c r="E70" s="20">
        <v>951</v>
      </c>
      <c r="F70" s="21" t="s">
        <v>122</v>
      </c>
      <c r="G70" s="20"/>
      <c r="H70" s="22">
        <v>-682.5</v>
      </c>
      <c r="I70" s="22">
        <v>-682.5</v>
      </c>
      <c r="J70" s="23"/>
      <c r="K70" s="19" t="str">
        <f t="shared" si="1"/>
        <v>8</v>
      </c>
    </row>
    <row r="71" spans="1:11" x14ac:dyDescent="0.25">
      <c r="A71" s="20"/>
      <c r="B71" s="21"/>
      <c r="C71" s="20">
        <v>8124</v>
      </c>
      <c r="D71" s="21" t="s">
        <v>121</v>
      </c>
      <c r="E71" s="20">
        <v>959</v>
      </c>
      <c r="F71" s="21" t="s">
        <v>123</v>
      </c>
      <c r="G71" s="20"/>
      <c r="H71" s="22">
        <v>-749</v>
      </c>
      <c r="I71" s="22">
        <v>-749</v>
      </c>
      <c r="J71" s="23">
        <v>-749</v>
      </c>
      <c r="K71" s="19" t="str">
        <f t="shared" si="1"/>
        <v>8</v>
      </c>
    </row>
    <row r="72" spans="1:11" x14ac:dyDescent="0.25">
      <c r="A72" s="20"/>
      <c r="B72" s="21"/>
      <c r="C72" s="20">
        <v>8124</v>
      </c>
      <c r="D72" s="21" t="s">
        <v>121</v>
      </c>
      <c r="E72" s="20">
        <v>1261</v>
      </c>
      <c r="F72" s="21" t="s">
        <v>124</v>
      </c>
      <c r="G72" s="20"/>
      <c r="H72" s="22">
        <v>-360</v>
      </c>
      <c r="I72" s="22">
        <v>-360</v>
      </c>
      <c r="J72" s="23">
        <v>-360</v>
      </c>
      <c r="K72" s="19" t="str">
        <f t="shared" si="1"/>
        <v>8</v>
      </c>
    </row>
    <row r="73" spans="1:11" x14ac:dyDescent="0.25">
      <c r="A73" s="20"/>
      <c r="B73" s="21"/>
      <c r="C73" s="20">
        <v>8124</v>
      </c>
      <c r="D73" s="21" t="s">
        <v>121</v>
      </c>
      <c r="E73" s="20">
        <v>3322</v>
      </c>
      <c r="F73" s="21" t="s">
        <v>125</v>
      </c>
      <c r="G73" s="20"/>
      <c r="H73" s="22">
        <v>-824</v>
      </c>
      <c r="I73" s="22">
        <v>-824</v>
      </c>
      <c r="J73" s="23"/>
      <c r="K73" s="19" t="str">
        <f t="shared" si="1"/>
        <v>8</v>
      </c>
    </row>
    <row r="74" spans="1:11" x14ac:dyDescent="0.25">
      <c r="A74" s="20"/>
      <c r="B74" s="21"/>
      <c r="C74" s="20">
        <v>8124</v>
      </c>
      <c r="D74" s="21" t="s">
        <v>121</v>
      </c>
      <c r="E74" s="20">
        <v>4041</v>
      </c>
      <c r="F74" s="21" t="s">
        <v>407</v>
      </c>
      <c r="G74" s="20"/>
      <c r="H74" s="22">
        <v>-951</v>
      </c>
      <c r="I74" s="22">
        <v>-951</v>
      </c>
      <c r="J74" s="23">
        <v>-502</v>
      </c>
      <c r="K74" s="19" t="str">
        <f t="shared" si="1"/>
        <v>8</v>
      </c>
    </row>
    <row r="75" spans="1:11" x14ac:dyDescent="0.25">
      <c r="A75" s="20"/>
      <c r="B75" s="21"/>
      <c r="C75" s="20">
        <v>8124</v>
      </c>
      <c r="D75" s="21" t="s">
        <v>121</v>
      </c>
      <c r="E75" s="20">
        <v>6121</v>
      </c>
      <c r="F75" s="21" t="s">
        <v>405</v>
      </c>
      <c r="G75" s="20"/>
      <c r="H75" s="22">
        <v>-1070.4000000000001</v>
      </c>
      <c r="I75" s="22">
        <v>-1070.4000000000001</v>
      </c>
      <c r="J75" s="23">
        <v>-1070.4000000000001</v>
      </c>
      <c r="K75" s="19" t="str">
        <f t="shared" si="1"/>
        <v>8</v>
      </c>
    </row>
    <row r="76" spans="1:11" x14ac:dyDescent="0.25">
      <c r="A76" s="20"/>
      <c r="B76" s="21"/>
      <c r="C76" s="20">
        <v>8124</v>
      </c>
      <c r="D76" s="21" t="s">
        <v>121</v>
      </c>
      <c r="E76" s="20">
        <v>6201</v>
      </c>
      <c r="F76" s="21" t="s">
        <v>406</v>
      </c>
      <c r="G76" s="20"/>
      <c r="H76" s="22">
        <v>-1159.5999999999999</v>
      </c>
      <c r="I76" s="22">
        <v>-1159.5999999999999</v>
      </c>
      <c r="J76" s="23">
        <v>-1159.5999999999999</v>
      </c>
      <c r="K76" s="19" t="str">
        <f t="shared" si="1"/>
        <v>8</v>
      </c>
    </row>
    <row r="77" spans="1:11" x14ac:dyDescent="0.25">
      <c r="A77" s="20"/>
      <c r="B77" s="21"/>
      <c r="C77" s="20">
        <v>8124</v>
      </c>
      <c r="D77" s="21" t="s">
        <v>121</v>
      </c>
      <c r="E77" s="20">
        <v>14011</v>
      </c>
      <c r="F77" s="21" t="s">
        <v>126</v>
      </c>
      <c r="G77" s="20"/>
      <c r="H77" s="22">
        <v>-1068</v>
      </c>
      <c r="I77" s="22">
        <v>-1068</v>
      </c>
      <c r="J77" s="23">
        <v>-1068</v>
      </c>
      <c r="K77" s="19" t="str">
        <f t="shared" si="1"/>
        <v>8</v>
      </c>
    </row>
    <row r="78" spans="1:11" x14ac:dyDescent="0.25">
      <c r="A78" s="24" t="s">
        <v>127</v>
      </c>
      <c r="B78" s="25"/>
      <c r="C78" s="24"/>
      <c r="D78" s="25"/>
      <c r="E78" s="24"/>
      <c r="F78" s="25"/>
      <c r="G78" s="24"/>
      <c r="H78" s="26">
        <v>29439.200000000001</v>
      </c>
      <c r="I78" s="26">
        <v>44705.1</v>
      </c>
      <c r="J78" s="27">
        <v>0</v>
      </c>
      <c r="K78" s="19" t="str">
        <f t="shared" si="1"/>
        <v/>
      </c>
    </row>
    <row r="79" spans="1:11" x14ac:dyDescent="0.25">
      <c r="A79" s="35" t="s">
        <v>128</v>
      </c>
      <c r="B79" s="36" t="s">
        <v>129</v>
      </c>
      <c r="C79" s="35"/>
      <c r="D79" s="36"/>
      <c r="E79" s="35"/>
      <c r="F79" s="36"/>
      <c r="G79" s="35"/>
      <c r="H79" s="37">
        <v>29439.200000000001</v>
      </c>
      <c r="I79" s="37">
        <v>44705.1</v>
      </c>
      <c r="J79" s="38">
        <v>0</v>
      </c>
      <c r="K79" s="19" t="str">
        <f t="shared" si="1"/>
        <v/>
      </c>
    </row>
    <row r="80" spans="1:11" ht="15.6" customHeight="1" x14ac:dyDescent="0.25">
      <c r="A80" s="57" t="s">
        <v>130</v>
      </c>
      <c r="B80" s="57"/>
      <c r="C80" s="57"/>
      <c r="D80" s="57"/>
      <c r="E80" s="57"/>
      <c r="F80" s="57"/>
      <c r="G80" s="57"/>
      <c r="H80" s="57"/>
      <c r="I80" s="57"/>
      <c r="J80" s="58"/>
      <c r="K80" s="19" t="str">
        <f t="shared" si="1"/>
        <v/>
      </c>
    </row>
    <row r="81" spans="1:11" x14ac:dyDescent="0.25">
      <c r="A81" s="20"/>
      <c r="B81" s="21"/>
      <c r="C81" s="20">
        <v>1111</v>
      </c>
      <c r="D81" s="21" t="s">
        <v>131</v>
      </c>
      <c r="E81" s="20"/>
      <c r="F81" s="21" t="s">
        <v>408</v>
      </c>
      <c r="G81" s="20"/>
      <c r="H81" s="22">
        <v>18430</v>
      </c>
      <c r="I81" s="22">
        <v>18430</v>
      </c>
      <c r="J81" s="23">
        <v>22380</v>
      </c>
      <c r="K81" s="19" t="str">
        <f t="shared" si="1"/>
        <v>1</v>
      </c>
    </row>
    <row r="82" spans="1:11" x14ac:dyDescent="0.25">
      <c r="A82" s="20"/>
      <c r="B82" s="21"/>
      <c r="C82" s="20">
        <v>1112</v>
      </c>
      <c r="D82" s="21" t="s">
        <v>132</v>
      </c>
      <c r="E82" s="20"/>
      <c r="F82" s="21" t="s">
        <v>409</v>
      </c>
      <c r="G82" s="20"/>
      <c r="H82" s="22">
        <v>408.5</v>
      </c>
      <c r="I82" s="22">
        <v>408.5</v>
      </c>
      <c r="J82" s="23">
        <v>419</v>
      </c>
      <c r="K82" s="19" t="str">
        <f t="shared" si="1"/>
        <v>1</v>
      </c>
    </row>
    <row r="83" spans="1:11" x14ac:dyDescent="0.25">
      <c r="A83" s="20"/>
      <c r="B83" s="21"/>
      <c r="C83" s="20">
        <v>1113</v>
      </c>
      <c r="D83" s="21" t="s">
        <v>133</v>
      </c>
      <c r="E83" s="20"/>
      <c r="F83" s="21" t="s">
        <v>410</v>
      </c>
      <c r="G83" s="20"/>
      <c r="H83" s="22">
        <v>1567.5</v>
      </c>
      <c r="I83" s="22">
        <v>1567.5</v>
      </c>
      <c r="J83" s="23">
        <v>1720</v>
      </c>
      <c r="K83" s="19" t="str">
        <f t="shared" si="1"/>
        <v>1</v>
      </c>
    </row>
    <row r="84" spans="1:11" x14ac:dyDescent="0.25">
      <c r="A84" s="20"/>
      <c r="B84" s="21"/>
      <c r="C84" s="20">
        <v>1121</v>
      </c>
      <c r="D84" s="21" t="s">
        <v>134</v>
      </c>
      <c r="E84" s="20"/>
      <c r="F84" s="21" t="s">
        <v>411</v>
      </c>
      <c r="G84" s="20"/>
      <c r="H84" s="22">
        <v>17765</v>
      </c>
      <c r="I84" s="22">
        <v>17765</v>
      </c>
      <c r="J84" s="23">
        <v>19000</v>
      </c>
      <c r="K84" s="19" t="str">
        <f t="shared" si="1"/>
        <v>1</v>
      </c>
    </row>
    <row r="85" spans="1:11" x14ac:dyDescent="0.25">
      <c r="A85" s="20"/>
      <c r="B85" s="21"/>
      <c r="C85" s="20">
        <v>1122</v>
      </c>
      <c r="D85" s="21" t="s">
        <v>135</v>
      </c>
      <c r="E85" s="20"/>
      <c r="F85" s="21" t="s">
        <v>412</v>
      </c>
      <c r="G85" s="20"/>
      <c r="H85" s="22">
        <v>1800</v>
      </c>
      <c r="I85" s="22">
        <v>2559</v>
      </c>
      <c r="J85" s="23">
        <v>2559</v>
      </c>
      <c r="K85" s="19" t="str">
        <f t="shared" si="1"/>
        <v>1</v>
      </c>
    </row>
    <row r="86" spans="1:11" x14ac:dyDescent="0.25">
      <c r="A86" s="20"/>
      <c r="B86" s="21"/>
      <c r="C86" s="20">
        <v>1211</v>
      </c>
      <c r="D86" s="21" t="s">
        <v>136</v>
      </c>
      <c r="E86" s="20"/>
      <c r="F86" s="21" t="s">
        <v>413</v>
      </c>
      <c r="G86" s="20"/>
      <c r="H86" s="22">
        <v>35321</v>
      </c>
      <c r="I86" s="22">
        <v>35321</v>
      </c>
      <c r="J86" s="23">
        <v>44500</v>
      </c>
      <c r="K86" s="19" t="str">
        <f t="shared" si="1"/>
        <v>1</v>
      </c>
    </row>
    <row r="87" spans="1:11" x14ac:dyDescent="0.25">
      <c r="A87" s="20"/>
      <c r="B87" s="21"/>
      <c r="C87" s="20">
        <v>1341</v>
      </c>
      <c r="D87" s="21" t="s">
        <v>137</v>
      </c>
      <c r="E87" s="20"/>
      <c r="F87" s="21" t="s">
        <v>414</v>
      </c>
      <c r="G87" s="20"/>
      <c r="H87" s="22">
        <v>135</v>
      </c>
      <c r="I87" s="22">
        <v>135</v>
      </c>
      <c r="J87" s="23">
        <v>135</v>
      </c>
      <c r="K87" s="19" t="str">
        <f t="shared" si="1"/>
        <v>1</v>
      </c>
    </row>
    <row r="88" spans="1:11" x14ac:dyDescent="0.25">
      <c r="A88" s="20"/>
      <c r="B88" s="21"/>
      <c r="C88" s="20">
        <v>1381</v>
      </c>
      <c r="D88" s="21" t="s">
        <v>138</v>
      </c>
      <c r="E88" s="20"/>
      <c r="F88" s="21" t="s">
        <v>415</v>
      </c>
      <c r="G88" s="20"/>
      <c r="H88" s="22">
        <v>3050</v>
      </c>
      <c r="I88" s="22">
        <v>6109.5</v>
      </c>
      <c r="J88" s="23">
        <v>6000</v>
      </c>
      <c r="K88" s="19" t="str">
        <f t="shared" si="1"/>
        <v>1</v>
      </c>
    </row>
    <row r="89" spans="1:11" x14ac:dyDescent="0.25">
      <c r="A89" s="20"/>
      <c r="B89" s="21"/>
      <c r="C89" s="20">
        <v>1382</v>
      </c>
      <c r="D89" s="21" t="s">
        <v>139</v>
      </c>
      <c r="E89" s="20"/>
      <c r="F89" s="21" t="s">
        <v>416</v>
      </c>
      <c r="G89" s="20"/>
      <c r="H89" s="22">
        <v>40</v>
      </c>
      <c r="I89" s="22">
        <v>117.3</v>
      </c>
      <c r="J89" s="23"/>
      <c r="K89" s="19" t="str">
        <f t="shared" si="1"/>
        <v>1</v>
      </c>
    </row>
    <row r="90" spans="1:11" x14ac:dyDescent="0.25">
      <c r="A90" s="20"/>
      <c r="B90" s="21"/>
      <c r="C90" s="20">
        <v>1383</v>
      </c>
      <c r="D90" s="21" t="s">
        <v>140</v>
      </c>
      <c r="E90" s="20"/>
      <c r="F90" s="21" t="s">
        <v>417</v>
      </c>
      <c r="G90" s="20"/>
      <c r="H90" s="22">
        <v>600</v>
      </c>
      <c r="I90" s="22">
        <v>2036.5</v>
      </c>
      <c r="J90" s="23"/>
      <c r="K90" s="19" t="str">
        <f t="shared" si="1"/>
        <v>1</v>
      </c>
    </row>
    <row r="91" spans="1:11" x14ac:dyDescent="0.25">
      <c r="A91" s="20"/>
      <c r="B91" s="21"/>
      <c r="C91" s="20">
        <v>1511</v>
      </c>
      <c r="D91" s="21" t="s">
        <v>141</v>
      </c>
      <c r="E91" s="20"/>
      <c r="F91" s="21" t="s">
        <v>418</v>
      </c>
      <c r="G91" s="20"/>
      <c r="H91" s="22">
        <v>3266</v>
      </c>
      <c r="I91" s="22">
        <v>3330.2</v>
      </c>
      <c r="J91" s="23">
        <v>4900</v>
      </c>
      <c r="K91" s="19" t="str">
        <f t="shared" si="1"/>
        <v>1</v>
      </c>
    </row>
    <row r="92" spans="1:11" x14ac:dyDescent="0.25">
      <c r="A92" s="20">
        <v>3315</v>
      </c>
      <c r="B92" s="21" t="s">
        <v>91</v>
      </c>
      <c r="C92" s="20">
        <v>2324</v>
      </c>
      <c r="D92" s="21" t="s">
        <v>142</v>
      </c>
      <c r="E92" s="20">
        <v>16011</v>
      </c>
      <c r="F92" s="21" t="s">
        <v>419</v>
      </c>
      <c r="G92" s="20"/>
      <c r="H92" s="22">
        <v>0</v>
      </c>
      <c r="I92" s="22">
        <v>13.6</v>
      </c>
      <c r="J92" s="23"/>
      <c r="K92" s="19" t="str">
        <f t="shared" si="1"/>
        <v>2</v>
      </c>
    </row>
    <row r="93" spans="1:11" x14ac:dyDescent="0.25">
      <c r="A93" s="20">
        <v>3612</v>
      </c>
      <c r="B93" s="21" t="s">
        <v>143</v>
      </c>
      <c r="C93" s="20">
        <v>2141</v>
      </c>
      <c r="D93" s="21" t="s">
        <v>144</v>
      </c>
      <c r="E93" s="20"/>
      <c r="F93" s="21" t="s">
        <v>420</v>
      </c>
      <c r="G93" s="20"/>
      <c r="H93" s="22">
        <v>0</v>
      </c>
      <c r="I93" s="22">
        <v>2.7</v>
      </c>
      <c r="J93" s="23">
        <v>4.5</v>
      </c>
      <c r="K93" s="19" t="str">
        <f t="shared" si="1"/>
        <v>2</v>
      </c>
    </row>
    <row r="94" spans="1:11" x14ac:dyDescent="0.25">
      <c r="A94" s="20">
        <v>3619</v>
      </c>
      <c r="B94" s="21" t="s">
        <v>145</v>
      </c>
      <c r="C94" s="20">
        <v>2141</v>
      </c>
      <c r="D94" s="21" t="s">
        <v>144</v>
      </c>
      <c r="E94" s="20"/>
      <c r="F94" s="21" t="s">
        <v>420</v>
      </c>
      <c r="G94" s="20">
        <v>24</v>
      </c>
      <c r="H94" s="22">
        <v>0</v>
      </c>
      <c r="I94" s="22">
        <v>0.1</v>
      </c>
      <c r="J94" s="23">
        <v>0.1</v>
      </c>
      <c r="K94" s="19" t="str">
        <f t="shared" si="1"/>
        <v>2</v>
      </c>
    </row>
    <row r="95" spans="1:11" x14ac:dyDescent="0.25">
      <c r="A95" s="20">
        <v>5512</v>
      </c>
      <c r="B95" s="21" t="s">
        <v>146</v>
      </c>
      <c r="C95" s="20">
        <v>2111</v>
      </c>
      <c r="D95" s="21" t="s">
        <v>50</v>
      </c>
      <c r="E95" s="20"/>
      <c r="F95" s="21" t="s">
        <v>421</v>
      </c>
      <c r="G95" s="20"/>
      <c r="H95" s="22">
        <v>41</v>
      </c>
      <c r="I95" s="22">
        <v>41</v>
      </c>
      <c r="J95" s="23"/>
      <c r="K95" s="19" t="str">
        <f t="shared" si="1"/>
        <v>2</v>
      </c>
    </row>
    <row r="96" spans="1:11" x14ac:dyDescent="0.25">
      <c r="A96" s="20">
        <v>6310</v>
      </c>
      <c r="B96" s="21" t="s">
        <v>147</v>
      </c>
      <c r="C96" s="20">
        <v>2141</v>
      </c>
      <c r="D96" s="21" t="s">
        <v>144</v>
      </c>
      <c r="E96" s="20"/>
      <c r="F96" s="21" t="s">
        <v>420</v>
      </c>
      <c r="G96" s="20"/>
      <c r="H96" s="22">
        <v>2</v>
      </c>
      <c r="I96" s="22">
        <v>2</v>
      </c>
      <c r="J96" s="23">
        <v>3</v>
      </c>
      <c r="K96" s="19" t="str">
        <f t="shared" si="1"/>
        <v>2</v>
      </c>
    </row>
    <row r="97" spans="1:11" x14ac:dyDescent="0.25">
      <c r="A97" s="20">
        <v>6330</v>
      </c>
      <c r="B97" s="21" t="s">
        <v>148</v>
      </c>
      <c r="C97" s="20">
        <v>4131</v>
      </c>
      <c r="D97" s="21" t="s">
        <v>149</v>
      </c>
      <c r="E97" s="20"/>
      <c r="F97" s="21" t="s">
        <v>422</v>
      </c>
      <c r="G97" s="20"/>
      <c r="H97" s="22">
        <v>4702</v>
      </c>
      <c r="I97" s="22">
        <v>4702</v>
      </c>
      <c r="J97" s="23">
        <v>6438.9</v>
      </c>
      <c r="K97" s="19" t="str">
        <f t="shared" si="1"/>
        <v>4</v>
      </c>
    </row>
    <row r="98" spans="1:11" x14ac:dyDescent="0.25">
      <c r="A98" s="20">
        <v>6330</v>
      </c>
      <c r="B98" s="21" t="s">
        <v>148</v>
      </c>
      <c r="C98" s="20">
        <v>4132</v>
      </c>
      <c r="D98" s="21" t="s">
        <v>150</v>
      </c>
      <c r="E98" s="20"/>
      <c r="F98" s="21" t="s">
        <v>423</v>
      </c>
      <c r="G98" s="20"/>
      <c r="H98" s="22"/>
      <c r="I98" s="22"/>
      <c r="J98" s="23">
        <v>91.7</v>
      </c>
      <c r="K98" s="19" t="str">
        <f t="shared" si="1"/>
        <v>4</v>
      </c>
    </row>
    <row r="99" spans="1:11" x14ac:dyDescent="0.25">
      <c r="A99" s="24" t="s">
        <v>151</v>
      </c>
      <c r="B99" s="25"/>
      <c r="C99" s="24"/>
      <c r="D99" s="25"/>
      <c r="E99" s="24"/>
      <c r="F99" s="25"/>
      <c r="G99" s="24"/>
      <c r="H99" s="26">
        <v>87128</v>
      </c>
      <c r="I99" s="26">
        <v>92540.9</v>
      </c>
      <c r="J99" s="27">
        <v>108151.2</v>
      </c>
      <c r="K99" s="19" t="str">
        <f t="shared" si="1"/>
        <v/>
      </c>
    </row>
    <row r="100" spans="1:11" x14ac:dyDescent="0.25">
      <c r="A100" s="20">
        <v>2292</v>
      </c>
      <c r="B100" s="21" t="s">
        <v>152</v>
      </c>
      <c r="C100" s="20">
        <v>5193</v>
      </c>
      <c r="D100" s="21" t="s">
        <v>153</v>
      </c>
      <c r="E100" s="20"/>
      <c r="F100" s="21" t="s">
        <v>424</v>
      </c>
      <c r="G100" s="20"/>
      <c r="H100" s="22">
        <v>419.9</v>
      </c>
      <c r="I100" s="22">
        <v>419.9</v>
      </c>
      <c r="J100" s="23">
        <v>419.9</v>
      </c>
      <c r="K100" s="19" t="str">
        <f t="shared" si="1"/>
        <v>5</v>
      </c>
    </row>
    <row r="101" spans="1:11" x14ac:dyDescent="0.25">
      <c r="A101" s="20">
        <v>3399</v>
      </c>
      <c r="B101" s="21" t="s">
        <v>154</v>
      </c>
      <c r="C101" s="20">
        <v>5229</v>
      </c>
      <c r="D101" s="21" t="s">
        <v>155</v>
      </c>
      <c r="E101" s="20">
        <v>407</v>
      </c>
      <c r="F101" s="21" t="s">
        <v>156</v>
      </c>
      <c r="G101" s="20"/>
      <c r="H101" s="22">
        <v>20</v>
      </c>
      <c r="I101" s="22">
        <v>20</v>
      </c>
      <c r="J101" s="23">
        <v>20</v>
      </c>
      <c r="K101" s="19" t="str">
        <f t="shared" si="1"/>
        <v>5</v>
      </c>
    </row>
    <row r="102" spans="1:11" x14ac:dyDescent="0.25">
      <c r="A102" s="20">
        <v>3421</v>
      </c>
      <c r="B102" s="21" t="s">
        <v>157</v>
      </c>
      <c r="C102" s="20">
        <v>5331</v>
      </c>
      <c r="D102" s="21" t="s">
        <v>83</v>
      </c>
      <c r="E102" s="20">
        <v>1403</v>
      </c>
      <c r="F102" s="21" t="s">
        <v>425</v>
      </c>
      <c r="G102" s="20"/>
      <c r="H102" s="22">
        <v>230</v>
      </c>
      <c r="I102" s="22">
        <v>230</v>
      </c>
      <c r="J102" s="23">
        <v>230</v>
      </c>
      <c r="K102" s="19" t="str">
        <f t="shared" si="1"/>
        <v>5</v>
      </c>
    </row>
    <row r="103" spans="1:11" x14ac:dyDescent="0.25">
      <c r="A103" s="20">
        <v>3429</v>
      </c>
      <c r="B103" s="21" t="s">
        <v>158</v>
      </c>
      <c r="C103" s="20">
        <v>5229</v>
      </c>
      <c r="D103" s="21" t="s">
        <v>155</v>
      </c>
      <c r="E103" s="20">
        <v>408</v>
      </c>
      <c r="F103" s="21" t="s">
        <v>159</v>
      </c>
      <c r="G103" s="20"/>
      <c r="H103" s="22">
        <v>20</v>
      </c>
      <c r="I103" s="22">
        <v>20</v>
      </c>
      <c r="J103" s="23">
        <v>20</v>
      </c>
      <c r="K103" s="19" t="str">
        <f t="shared" si="1"/>
        <v>5</v>
      </c>
    </row>
    <row r="104" spans="1:11" x14ac:dyDescent="0.25">
      <c r="A104" s="20">
        <v>3613</v>
      </c>
      <c r="B104" s="21" t="s">
        <v>160</v>
      </c>
      <c r="C104" s="20">
        <v>5164</v>
      </c>
      <c r="D104" s="21" t="s">
        <v>161</v>
      </c>
      <c r="E104" s="20"/>
      <c r="F104" s="21" t="s">
        <v>426</v>
      </c>
      <c r="G104" s="20"/>
      <c r="H104" s="22">
        <v>92</v>
      </c>
      <c r="I104" s="22">
        <v>92</v>
      </c>
      <c r="J104" s="23">
        <v>92</v>
      </c>
      <c r="K104" s="19" t="str">
        <f t="shared" si="1"/>
        <v>5</v>
      </c>
    </row>
    <row r="105" spans="1:11" x14ac:dyDescent="0.25">
      <c r="A105" s="20">
        <v>3639</v>
      </c>
      <c r="B105" s="21" t="s">
        <v>82</v>
      </c>
      <c r="C105" s="20">
        <v>5141</v>
      </c>
      <c r="D105" s="21" t="s">
        <v>162</v>
      </c>
      <c r="E105" s="20">
        <v>546</v>
      </c>
      <c r="F105" s="21" t="s">
        <v>427</v>
      </c>
      <c r="G105" s="20"/>
      <c r="H105" s="22"/>
      <c r="I105" s="22"/>
      <c r="J105" s="23">
        <v>84.3</v>
      </c>
      <c r="K105" s="19" t="str">
        <f t="shared" si="1"/>
        <v>5</v>
      </c>
    </row>
    <row r="106" spans="1:11" x14ac:dyDescent="0.25">
      <c r="A106" s="20">
        <v>3639</v>
      </c>
      <c r="B106" s="21" t="s">
        <v>82</v>
      </c>
      <c r="C106" s="20">
        <v>5141</v>
      </c>
      <c r="D106" s="21" t="s">
        <v>162</v>
      </c>
      <c r="E106" s="20">
        <v>3322</v>
      </c>
      <c r="F106" s="21" t="s">
        <v>428</v>
      </c>
      <c r="G106" s="20"/>
      <c r="H106" s="22">
        <v>48</v>
      </c>
      <c r="I106" s="22">
        <v>48</v>
      </c>
      <c r="J106" s="23"/>
      <c r="K106" s="19" t="str">
        <f t="shared" si="1"/>
        <v>5</v>
      </c>
    </row>
    <row r="107" spans="1:11" x14ac:dyDescent="0.25">
      <c r="A107" s="20">
        <v>3639</v>
      </c>
      <c r="B107" s="21" t="s">
        <v>82</v>
      </c>
      <c r="C107" s="20">
        <v>5141</v>
      </c>
      <c r="D107" s="21" t="s">
        <v>162</v>
      </c>
      <c r="E107" s="20">
        <v>5181</v>
      </c>
      <c r="F107" s="21" t="s">
        <v>429</v>
      </c>
      <c r="G107" s="20"/>
      <c r="H107" s="22"/>
      <c r="I107" s="22"/>
      <c r="J107" s="23">
        <v>57</v>
      </c>
      <c r="K107" s="19" t="str">
        <f t="shared" si="1"/>
        <v>5</v>
      </c>
    </row>
    <row r="108" spans="1:11" x14ac:dyDescent="0.25">
      <c r="A108" s="20">
        <v>3639</v>
      </c>
      <c r="B108" s="21" t="s">
        <v>82</v>
      </c>
      <c r="C108" s="20">
        <v>5141</v>
      </c>
      <c r="D108" s="21" t="s">
        <v>162</v>
      </c>
      <c r="E108" s="20">
        <v>6121</v>
      </c>
      <c r="F108" s="21" t="s">
        <v>430</v>
      </c>
      <c r="G108" s="20"/>
      <c r="H108" s="22">
        <v>54</v>
      </c>
      <c r="I108" s="22">
        <v>54</v>
      </c>
      <c r="J108" s="23">
        <v>50</v>
      </c>
      <c r="K108" s="19" t="str">
        <f t="shared" si="1"/>
        <v>5</v>
      </c>
    </row>
    <row r="109" spans="1:11" x14ac:dyDescent="0.25">
      <c r="A109" s="20">
        <v>3639</v>
      </c>
      <c r="B109" s="21" t="s">
        <v>82</v>
      </c>
      <c r="C109" s="20">
        <v>5141</v>
      </c>
      <c r="D109" s="21" t="s">
        <v>162</v>
      </c>
      <c r="E109" s="20">
        <v>6201</v>
      </c>
      <c r="F109" s="21" t="s">
        <v>431</v>
      </c>
      <c r="G109" s="20"/>
      <c r="H109" s="22">
        <v>32.299999999999997</v>
      </c>
      <c r="I109" s="22">
        <v>32.299999999999997</v>
      </c>
      <c r="J109" s="23">
        <v>30</v>
      </c>
      <c r="K109" s="19" t="str">
        <f t="shared" si="1"/>
        <v>5</v>
      </c>
    </row>
    <row r="110" spans="1:11" x14ac:dyDescent="0.25">
      <c r="A110" s="20">
        <v>3639</v>
      </c>
      <c r="B110" s="21" t="s">
        <v>82</v>
      </c>
      <c r="C110" s="20">
        <v>5141</v>
      </c>
      <c r="D110" s="21" t="s">
        <v>162</v>
      </c>
      <c r="E110" s="20">
        <v>14011</v>
      </c>
      <c r="F110" s="21" t="s">
        <v>432</v>
      </c>
      <c r="G110" s="20"/>
      <c r="H110" s="22">
        <v>69</v>
      </c>
      <c r="I110" s="22">
        <v>69</v>
      </c>
      <c r="J110" s="23">
        <v>69</v>
      </c>
      <c r="K110" s="19" t="str">
        <f t="shared" si="1"/>
        <v>5</v>
      </c>
    </row>
    <row r="111" spans="1:11" x14ac:dyDescent="0.25">
      <c r="A111" s="20">
        <v>3639</v>
      </c>
      <c r="B111" s="21" t="s">
        <v>82</v>
      </c>
      <c r="C111" s="20">
        <v>5164</v>
      </c>
      <c r="D111" s="21" t="s">
        <v>161</v>
      </c>
      <c r="E111" s="20"/>
      <c r="F111" s="21" t="s">
        <v>433</v>
      </c>
      <c r="G111" s="20"/>
      <c r="H111" s="22">
        <v>87</v>
      </c>
      <c r="I111" s="22">
        <v>87</v>
      </c>
      <c r="J111" s="23">
        <v>87</v>
      </c>
      <c r="K111" s="19" t="str">
        <f t="shared" si="1"/>
        <v>5</v>
      </c>
    </row>
    <row r="112" spans="1:11" x14ac:dyDescent="0.25">
      <c r="A112" s="20">
        <v>3639</v>
      </c>
      <c r="B112" s="21" t="s">
        <v>82</v>
      </c>
      <c r="C112" s="20">
        <v>5229</v>
      </c>
      <c r="D112" s="21" t="s">
        <v>155</v>
      </c>
      <c r="E112" s="20">
        <v>406</v>
      </c>
      <c r="F112" s="21" t="s">
        <v>164</v>
      </c>
      <c r="G112" s="20"/>
      <c r="H112" s="22">
        <v>7</v>
      </c>
      <c r="I112" s="22">
        <v>7</v>
      </c>
      <c r="J112" s="23">
        <v>7</v>
      </c>
      <c r="K112" s="19" t="str">
        <f t="shared" si="1"/>
        <v>5</v>
      </c>
    </row>
    <row r="113" spans="1:11" x14ac:dyDescent="0.25">
      <c r="A113" s="20">
        <v>3639</v>
      </c>
      <c r="B113" s="21" t="s">
        <v>82</v>
      </c>
      <c r="C113" s="20">
        <v>5329</v>
      </c>
      <c r="D113" s="21" t="s">
        <v>165</v>
      </c>
      <c r="E113" s="20">
        <v>405</v>
      </c>
      <c r="F113" s="21" t="s">
        <v>434</v>
      </c>
      <c r="G113" s="20"/>
      <c r="H113" s="22">
        <v>143</v>
      </c>
      <c r="I113" s="22">
        <v>143</v>
      </c>
      <c r="J113" s="23">
        <v>145.19999999999999</v>
      </c>
      <c r="K113" s="19" t="str">
        <f t="shared" si="1"/>
        <v>5</v>
      </c>
    </row>
    <row r="114" spans="1:11" x14ac:dyDescent="0.25">
      <c r="A114" s="20">
        <v>3723</v>
      </c>
      <c r="B114" s="21" t="s">
        <v>166</v>
      </c>
      <c r="C114" s="20">
        <v>5139</v>
      </c>
      <c r="D114" s="21" t="s">
        <v>167</v>
      </c>
      <c r="E114" s="20"/>
      <c r="F114" s="21" t="s">
        <v>435</v>
      </c>
      <c r="G114" s="20"/>
      <c r="H114" s="22">
        <v>20</v>
      </c>
      <c r="I114" s="22">
        <v>20</v>
      </c>
      <c r="J114" s="23">
        <v>12</v>
      </c>
      <c r="K114" s="19" t="str">
        <f t="shared" si="1"/>
        <v>5</v>
      </c>
    </row>
    <row r="115" spans="1:11" x14ac:dyDescent="0.25">
      <c r="A115" s="20">
        <v>5512</v>
      </c>
      <c r="B115" s="21" t="s">
        <v>146</v>
      </c>
      <c r="C115" s="20">
        <v>5019</v>
      </c>
      <c r="D115" s="21" t="s">
        <v>168</v>
      </c>
      <c r="E115" s="20">
        <v>541</v>
      </c>
      <c r="F115" s="21" t="s">
        <v>436</v>
      </c>
      <c r="G115" s="20"/>
      <c r="H115" s="22">
        <v>15</v>
      </c>
      <c r="I115" s="22">
        <v>15</v>
      </c>
      <c r="J115" s="23">
        <v>5</v>
      </c>
      <c r="K115" s="19" t="str">
        <f t="shared" si="1"/>
        <v>5</v>
      </c>
    </row>
    <row r="116" spans="1:11" x14ac:dyDescent="0.25">
      <c r="A116" s="20">
        <v>5512</v>
      </c>
      <c r="B116" s="21" t="s">
        <v>146</v>
      </c>
      <c r="C116" s="20">
        <v>5021</v>
      </c>
      <c r="D116" s="21" t="s">
        <v>169</v>
      </c>
      <c r="E116" s="20">
        <v>541</v>
      </c>
      <c r="F116" s="21" t="s">
        <v>437</v>
      </c>
      <c r="G116" s="20"/>
      <c r="H116" s="22">
        <v>29</v>
      </c>
      <c r="I116" s="22">
        <v>29</v>
      </c>
      <c r="J116" s="23">
        <v>30</v>
      </c>
      <c r="K116" s="19" t="str">
        <f t="shared" si="1"/>
        <v>5</v>
      </c>
    </row>
    <row r="117" spans="1:11" x14ac:dyDescent="0.25">
      <c r="A117" s="20">
        <v>5512</v>
      </c>
      <c r="B117" s="21" t="s">
        <v>146</v>
      </c>
      <c r="C117" s="20">
        <v>5136</v>
      </c>
      <c r="D117" s="21" t="s">
        <v>170</v>
      </c>
      <c r="E117" s="20">
        <v>541</v>
      </c>
      <c r="F117" s="21" t="s">
        <v>438</v>
      </c>
      <c r="G117" s="20"/>
      <c r="H117" s="22">
        <v>1</v>
      </c>
      <c r="I117" s="22">
        <v>1</v>
      </c>
      <c r="J117" s="23">
        <v>1</v>
      </c>
      <c r="K117" s="19" t="str">
        <f t="shared" si="1"/>
        <v>5</v>
      </c>
    </row>
    <row r="118" spans="1:11" x14ac:dyDescent="0.25">
      <c r="A118" s="20">
        <v>5512</v>
      </c>
      <c r="B118" s="21" t="s">
        <v>146</v>
      </c>
      <c r="C118" s="20">
        <v>5137</v>
      </c>
      <c r="D118" s="21" t="s">
        <v>171</v>
      </c>
      <c r="E118" s="20">
        <v>541</v>
      </c>
      <c r="F118" s="21" t="s">
        <v>439</v>
      </c>
      <c r="G118" s="20"/>
      <c r="H118" s="22">
        <v>20</v>
      </c>
      <c r="I118" s="22">
        <v>20</v>
      </c>
      <c r="J118" s="23">
        <v>40</v>
      </c>
      <c r="K118" s="19" t="str">
        <f t="shared" si="1"/>
        <v>5</v>
      </c>
    </row>
    <row r="119" spans="1:11" x14ac:dyDescent="0.25">
      <c r="A119" s="20">
        <v>5512</v>
      </c>
      <c r="B119" s="21" t="s">
        <v>146</v>
      </c>
      <c r="C119" s="20">
        <v>5139</v>
      </c>
      <c r="D119" s="21" t="s">
        <v>167</v>
      </c>
      <c r="E119" s="20">
        <v>541</v>
      </c>
      <c r="F119" s="21" t="s">
        <v>440</v>
      </c>
      <c r="G119" s="20"/>
      <c r="H119" s="22">
        <v>40</v>
      </c>
      <c r="I119" s="22">
        <v>40</v>
      </c>
      <c r="J119" s="23">
        <v>40</v>
      </c>
      <c r="K119" s="19" t="str">
        <f t="shared" si="1"/>
        <v>5</v>
      </c>
    </row>
    <row r="120" spans="1:11" x14ac:dyDescent="0.25">
      <c r="A120" s="20">
        <v>5512</v>
      </c>
      <c r="B120" s="21" t="s">
        <v>146</v>
      </c>
      <c r="C120" s="20">
        <v>5151</v>
      </c>
      <c r="D120" s="21" t="s">
        <v>172</v>
      </c>
      <c r="E120" s="20">
        <v>541</v>
      </c>
      <c r="F120" s="21" t="s">
        <v>441</v>
      </c>
      <c r="G120" s="20"/>
      <c r="H120" s="22">
        <v>20</v>
      </c>
      <c r="I120" s="22">
        <v>20</v>
      </c>
      <c r="J120" s="23">
        <v>20</v>
      </c>
      <c r="K120" s="19" t="str">
        <f t="shared" si="1"/>
        <v>5</v>
      </c>
    </row>
    <row r="121" spans="1:11" x14ac:dyDescent="0.25">
      <c r="A121" s="20">
        <v>5512</v>
      </c>
      <c r="B121" s="21" t="s">
        <v>146</v>
      </c>
      <c r="C121" s="20">
        <v>5153</v>
      </c>
      <c r="D121" s="21" t="s">
        <v>173</v>
      </c>
      <c r="E121" s="20">
        <v>541</v>
      </c>
      <c r="F121" s="21" t="s">
        <v>442</v>
      </c>
      <c r="G121" s="20"/>
      <c r="H121" s="22">
        <v>60</v>
      </c>
      <c r="I121" s="22">
        <v>60</v>
      </c>
      <c r="J121" s="23">
        <v>60</v>
      </c>
      <c r="K121" s="19" t="str">
        <f t="shared" si="1"/>
        <v>5</v>
      </c>
    </row>
    <row r="122" spans="1:11" x14ac:dyDescent="0.25">
      <c r="A122" s="20">
        <v>5512</v>
      </c>
      <c r="B122" s="21" t="s">
        <v>146</v>
      </c>
      <c r="C122" s="20">
        <v>5154</v>
      </c>
      <c r="D122" s="21" t="s">
        <v>174</v>
      </c>
      <c r="E122" s="20">
        <v>541</v>
      </c>
      <c r="F122" s="21" t="s">
        <v>443</v>
      </c>
      <c r="G122" s="20"/>
      <c r="H122" s="22">
        <v>40</v>
      </c>
      <c r="I122" s="22">
        <v>40</v>
      </c>
      <c r="J122" s="23">
        <v>45</v>
      </c>
      <c r="K122" s="19" t="str">
        <f t="shared" si="1"/>
        <v>5</v>
      </c>
    </row>
    <row r="123" spans="1:11" x14ac:dyDescent="0.25">
      <c r="A123" s="20">
        <v>5512</v>
      </c>
      <c r="B123" s="21" t="s">
        <v>146</v>
      </c>
      <c r="C123" s="20">
        <v>5156</v>
      </c>
      <c r="D123" s="21" t="s">
        <v>175</v>
      </c>
      <c r="E123" s="20">
        <v>541</v>
      </c>
      <c r="F123" s="21" t="s">
        <v>444</v>
      </c>
      <c r="G123" s="20"/>
      <c r="H123" s="22">
        <v>30</v>
      </c>
      <c r="I123" s="22">
        <v>30</v>
      </c>
      <c r="J123" s="23">
        <v>25</v>
      </c>
      <c r="K123" s="19" t="str">
        <f t="shared" si="1"/>
        <v>5</v>
      </c>
    </row>
    <row r="124" spans="1:11" x14ac:dyDescent="0.25">
      <c r="A124" s="20">
        <v>5512</v>
      </c>
      <c r="B124" s="21" t="s">
        <v>146</v>
      </c>
      <c r="C124" s="20">
        <v>5162</v>
      </c>
      <c r="D124" s="21" t="s">
        <v>176</v>
      </c>
      <c r="E124" s="20">
        <v>541</v>
      </c>
      <c r="F124" s="21" t="s">
        <v>445</v>
      </c>
      <c r="G124" s="20"/>
      <c r="H124" s="22">
        <v>5</v>
      </c>
      <c r="I124" s="22">
        <v>5</v>
      </c>
      <c r="J124" s="23">
        <v>3</v>
      </c>
      <c r="K124" s="19" t="str">
        <f t="shared" si="1"/>
        <v>5</v>
      </c>
    </row>
    <row r="125" spans="1:11" x14ac:dyDescent="0.25">
      <c r="A125" s="20">
        <v>5512</v>
      </c>
      <c r="B125" s="21" t="s">
        <v>146</v>
      </c>
      <c r="C125" s="20">
        <v>5163</v>
      </c>
      <c r="D125" s="21" t="s">
        <v>177</v>
      </c>
      <c r="E125" s="20">
        <v>541</v>
      </c>
      <c r="F125" s="21" t="s">
        <v>446</v>
      </c>
      <c r="G125" s="20"/>
      <c r="H125" s="22">
        <v>40</v>
      </c>
      <c r="I125" s="22">
        <v>40</v>
      </c>
      <c r="J125" s="23">
        <v>35</v>
      </c>
      <c r="K125" s="19" t="str">
        <f t="shared" si="1"/>
        <v>5</v>
      </c>
    </row>
    <row r="126" spans="1:11" x14ac:dyDescent="0.25">
      <c r="A126" s="20">
        <v>5512</v>
      </c>
      <c r="B126" s="21" t="s">
        <v>146</v>
      </c>
      <c r="C126" s="20">
        <v>5169</v>
      </c>
      <c r="D126" s="21" t="s">
        <v>28</v>
      </c>
      <c r="E126" s="20">
        <v>541</v>
      </c>
      <c r="F126" s="21" t="s">
        <v>447</v>
      </c>
      <c r="G126" s="20"/>
      <c r="H126" s="22">
        <v>10</v>
      </c>
      <c r="I126" s="22">
        <v>10</v>
      </c>
      <c r="J126" s="23">
        <v>6</v>
      </c>
      <c r="K126" s="19" t="str">
        <f t="shared" si="1"/>
        <v>5</v>
      </c>
    </row>
    <row r="127" spans="1:11" x14ac:dyDescent="0.25">
      <c r="A127" s="20">
        <v>5512</v>
      </c>
      <c r="B127" s="21" t="s">
        <v>146</v>
      </c>
      <c r="C127" s="20">
        <v>5171</v>
      </c>
      <c r="D127" s="21" t="s">
        <v>67</v>
      </c>
      <c r="E127" s="20">
        <v>541</v>
      </c>
      <c r="F127" s="21" t="s">
        <v>448</v>
      </c>
      <c r="G127" s="20"/>
      <c r="H127" s="22">
        <v>50</v>
      </c>
      <c r="I127" s="22">
        <v>50</v>
      </c>
      <c r="J127" s="23">
        <v>50</v>
      </c>
      <c r="K127" s="19" t="str">
        <f t="shared" si="1"/>
        <v>5</v>
      </c>
    </row>
    <row r="128" spans="1:11" x14ac:dyDescent="0.25">
      <c r="A128" s="20">
        <v>6310</v>
      </c>
      <c r="B128" s="21" t="s">
        <v>147</v>
      </c>
      <c r="C128" s="20">
        <v>5163</v>
      </c>
      <c r="D128" s="21" t="s">
        <v>177</v>
      </c>
      <c r="E128" s="20"/>
      <c r="F128" s="21" t="s">
        <v>449</v>
      </c>
      <c r="G128" s="20"/>
      <c r="H128" s="22">
        <v>60</v>
      </c>
      <c r="I128" s="22">
        <v>60</v>
      </c>
      <c r="J128" s="23">
        <v>30</v>
      </c>
      <c r="K128" s="19" t="str">
        <f t="shared" si="1"/>
        <v>5</v>
      </c>
    </row>
    <row r="129" spans="1:11" x14ac:dyDescent="0.25">
      <c r="A129" s="20">
        <v>6399</v>
      </c>
      <c r="B129" s="21" t="s">
        <v>178</v>
      </c>
      <c r="C129" s="20">
        <v>5362</v>
      </c>
      <c r="D129" s="21" t="s">
        <v>179</v>
      </c>
      <c r="E129" s="20"/>
      <c r="F129" s="21" t="s">
        <v>450</v>
      </c>
      <c r="G129" s="20"/>
      <c r="H129" s="22">
        <v>1</v>
      </c>
      <c r="I129" s="22">
        <v>1</v>
      </c>
      <c r="J129" s="23">
        <v>20</v>
      </c>
      <c r="K129" s="19" t="str">
        <f t="shared" si="1"/>
        <v>5</v>
      </c>
    </row>
    <row r="130" spans="1:11" x14ac:dyDescent="0.25">
      <c r="A130" s="20">
        <v>6399</v>
      </c>
      <c r="B130" s="21" t="s">
        <v>178</v>
      </c>
      <c r="C130" s="20">
        <v>5362</v>
      </c>
      <c r="D130" s="21" t="s">
        <v>179</v>
      </c>
      <c r="E130" s="20">
        <v>454</v>
      </c>
      <c r="F130" s="21" t="s">
        <v>180</v>
      </c>
      <c r="G130" s="20"/>
      <c r="H130" s="22">
        <v>209</v>
      </c>
      <c r="I130" s="22">
        <v>209</v>
      </c>
      <c r="J130" s="23">
        <v>209</v>
      </c>
      <c r="K130" s="19" t="str">
        <f t="shared" si="1"/>
        <v>5</v>
      </c>
    </row>
    <row r="131" spans="1:11" x14ac:dyDescent="0.25">
      <c r="A131" s="24" t="s">
        <v>181</v>
      </c>
      <c r="B131" s="25"/>
      <c r="C131" s="24"/>
      <c r="D131" s="25"/>
      <c r="E131" s="24"/>
      <c r="F131" s="25"/>
      <c r="G131" s="24"/>
      <c r="H131" s="26">
        <v>1872.2</v>
      </c>
      <c r="I131" s="26">
        <v>1872.2</v>
      </c>
      <c r="J131" s="27">
        <v>1942.4</v>
      </c>
      <c r="K131" s="19" t="str">
        <f t="shared" si="1"/>
        <v/>
      </c>
    </row>
    <row r="132" spans="1:11" x14ac:dyDescent="0.25">
      <c r="A132" s="35" t="s">
        <v>182</v>
      </c>
      <c r="B132" s="36" t="s">
        <v>183</v>
      </c>
      <c r="C132" s="35"/>
      <c r="D132" s="36"/>
      <c r="E132" s="35"/>
      <c r="F132" s="36"/>
      <c r="G132" s="35"/>
      <c r="H132" s="37">
        <v>87128</v>
      </c>
      <c r="I132" s="37">
        <v>92540.9</v>
      </c>
      <c r="J132" s="38">
        <v>108151.2</v>
      </c>
      <c r="K132" s="19" t="str">
        <f t="shared" si="1"/>
        <v/>
      </c>
    </row>
    <row r="133" spans="1:11" x14ac:dyDescent="0.25">
      <c r="A133" s="35" t="s">
        <v>184</v>
      </c>
      <c r="B133" s="36" t="s">
        <v>183</v>
      </c>
      <c r="C133" s="35"/>
      <c r="D133" s="36"/>
      <c r="E133" s="35"/>
      <c r="F133" s="36"/>
      <c r="G133" s="35"/>
      <c r="H133" s="37">
        <v>1872.2</v>
      </c>
      <c r="I133" s="37">
        <v>1872.2</v>
      </c>
      <c r="J133" s="38">
        <v>1942.4</v>
      </c>
      <c r="K133" s="19" t="str">
        <f t="shared" ref="K133:K138" si="2">LEFT(C133,1)</f>
        <v/>
      </c>
    </row>
    <row r="134" spans="1:11" x14ac:dyDescent="0.25">
      <c r="A134" s="35" t="s">
        <v>185</v>
      </c>
      <c r="B134" s="36" t="s">
        <v>183</v>
      </c>
      <c r="C134" s="35"/>
      <c r="D134" s="36"/>
      <c r="E134" s="35"/>
      <c r="F134" s="36"/>
      <c r="G134" s="35"/>
      <c r="H134" s="37">
        <v>85255.8</v>
      </c>
      <c r="I134" s="37">
        <v>90668.7</v>
      </c>
      <c r="J134" s="38">
        <v>106208.8</v>
      </c>
      <c r="K134" s="19" t="str">
        <f t="shared" si="2"/>
        <v/>
      </c>
    </row>
    <row r="135" spans="1:11" x14ac:dyDescent="0.25">
      <c r="A135" s="28" t="s">
        <v>12</v>
      </c>
      <c r="B135" s="29"/>
      <c r="C135" s="28"/>
      <c r="D135" s="29"/>
      <c r="E135" s="28"/>
      <c r="F135" s="29"/>
      <c r="G135" s="28"/>
      <c r="H135" s="30">
        <v>106828.5</v>
      </c>
      <c r="I135" s="30">
        <v>114342.6</v>
      </c>
      <c r="J135" s="31">
        <v>128841.7</v>
      </c>
      <c r="K135" s="19" t="str">
        <f t="shared" si="2"/>
        <v/>
      </c>
    </row>
    <row r="136" spans="1:11" x14ac:dyDescent="0.25">
      <c r="A136" s="28" t="s">
        <v>13</v>
      </c>
      <c r="B136" s="29"/>
      <c r="C136" s="28"/>
      <c r="D136" s="29"/>
      <c r="E136" s="28"/>
      <c r="F136" s="29"/>
      <c r="G136" s="28"/>
      <c r="H136" s="30">
        <v>38606.699999999997</v>
      </c>
      <c r="I136" s="30">
        <v>47498.3</v>
      </c>
      <c r="J136" s="31">
        <v>46328.800000000003</v>
      </c>
      <c r="K136" s="19" t="str">
        <f t="shared" si="2"/>
        <v/>
      </c>
    </row>
    <row r="137" spans="1:11" x14ac:dyDescent="0.25">
      <c r="A137" s="28" t="s">
        <v>14</v>
      </c>
      <c r="B137" s="29"/>
      <c r="C137" s="28"/>
      <c r="D137" s="29"/>
      <c r="E137" s="28"/>
      <c r="F137" s="29"/>
      <c r="G137" s="28"/>
      <c r="H137" s="30">
        <v>29439.200000000001</v>
      </c>
      <c r="I137" s="30">
        <v>44705.1</v>
      </c>
      <c r="J137" s="31">
        <v>0</v>
      </c>
      <c r="K137" s="19" t="str">
        <f t="shared" si="2"/>
        <v/>
      </c>
    </row>
    <row r="138" spans="1:11" x14ac:dyDescent="0.25">
      <c r="A138" s="28" t="s">
        <v>16</v>
      </c>
      <c r="B138" s="29"/>
      <c r="C138" s="28"/>
      <c r="D138" s="29"/>
      <c r="E138" s="28"/>
      <c r="F138" s="29"/>
      <c r="G138" s="28"/>
      <c r="H138" s="30">
        <v>97661</v>
      </c>
      <c r="I138" s="30">
        <v>111549.4</v>
      </c>
      <c r="J138" s="31">
        <v>82512.899999999994</v>
      </c>
      <c r="K138" s="19" t="str">
        <f t="shared" si="2"/>
        <v/>
      </c>
    </row>
  </sheetData>
  <mergeCells count="7">
    <mergeCell ref="A80:J80"/>
    <mergeCell ref="A2:J2"/>
    <mergeCell ref="A3:J3"/>
    <mergeCell ref="A17:J17"/>
    <mergeCell ref="A44:J44"/>
    <mergeCell ref="A62:J62"/>
    <mergeCell ref="A66:J66"/>
  </mergeCells>
  <pageMargins left="0.19685039369791668" right="0.19685039369791668" top="0.19685039369791668" bottom="0.39370078739583336" header="0.19685039369791668" footer="0.19685039369791668"/>
  <pageSetup paperSize="9" scale="51" fitToHeight="0" orientation="portrait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opLeftCell="A31" zoomScaleNormal="100" workbookViewId="0">
      <selection activeCell="M44" sqref="M44"/>
    </sheetView>
  </sheetViews>
  <sheetFormatPr defaultColWidth="8.69921875" defaultRowHeight="14.4" x14ac:dyDescent="0.25"/>
  <cols>
    <col min="1" max="1" width="5.09765625" style="32" customWidth="1"/>
    <col min="2" max="2" width="34.59765625" style="33" customWidth="1"/>
    <col min="3" max="3" width="6.3984375" style="32" customWidth="1"/>
    <col min="4" max="4" width="29.5" style="33" customWidth="1"/>
    <col min="5" max="5" width="7.3984375" style="32" customWidth="1"/>
    <col min="6" max="6" width="52.5" style="33" customWidth="1"/>
    <col min="7" max="7" width="6.69921875" style="32" customWidth="1"/>
    <col min="8" max="8" width="14.59765625" style="34" customWidth="1"/>
    <col min="9" max="9" width="15.09765625" style="34" customWidth="1"/>
    <col min="10" max="10" width="14.19921875" style="34" customWidth="1"/>
    <col min="11" max="11" width="0" style="19" hidden="1" customWidth="1"/>
    <col min="12" max="16384" width="8.69921875" style="19"/>
  </cols>
  <sheetData>
    <row r="1" spans="1:11" ht="43.2" x14ac:dyDescent="0.25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678</v>
      </c>
    </row>
    <row r="2" spans="1:11" ht="15.6" customHeight="1" x14ac:dyDescent="0.25">
      <c r="A2" s="55" t="s">
        <v>186</v>
      </c>
      <c r="B2" s="55"/>
      <c r="C2" s="55"/>
      <c r="D2" s="55"/>
      <c r="E2" s="55"/>
      <c r="F2" s="55"/>
      <c r="G2" s="55"/>
      <c r="H2" s="55"/>
      <c r="I2" s="55"/>
      <c r="J2" s="55"/>
    </row>
    <row r="3" spans="1:11" ht="15.6" customHeight="1" x14ac:dyDescent="0.25">
      <c r="A3" s="56" t="s">
        <v>187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x14ac:dyDescent="0.25">
      <c r="A4" s="20"/>
      <c r="B4" s="21"/>
      <c r="C4" s="20">
        <v>1343</v>
      </c>
      <c r="D4" s="21" t="s">
        <v>188</v>
      </c>
      <c r="E4" s="20"/>
      <c r="F4" s="21" t="s">
        <v>451</v>
      </c>
      <c r="G4" s="20"/>
      <c r="H4" s="22">
        <v>100</v>
      </c>
      <c r="I4" s="22">
        <v>100</v>
      </c>
      <c r="J4" s="23">
        <v>100</v>
      </c>
      <c r="K4" s="19" t="str">
        <f>LEFT(C4,1)</f>
        <v>1</v>
      </c>
    </row>
    <row r="5" spans="1:11" x14ac:dyDescent="0.25">
      <c r="A5" s="20"/>
      <c r="B5" s="21"/>
      <c r="C5" s="20">
        <v>1361</v>
      </c>
      <c r="D5" s="21" t="s">
        <v>26</v>
      </c>
      <c r="E5" s="20"/>
      <c r="F5" s="21" t="s">
        <v>452</v>
      </c>
      <c r="G5" s="20"/>
      <c r="H5" s="22">
        <v>10</v>
      </c>
      <c r="I5" s="22">
        <v>10</v>
      </c>
      <c r="J5" s="23">
        <v>10</v>
      </c>
      <c r="K5" s="19" t="str">
        <f t="shared" ref="K5:K68" si="0">LEFT(C5,1)</f>
        <v>1</v>
      </c>
    </row>
    <row r="6" spans="1:11" x14ac:dyDescent="0.25">
      <c r="A6" s="20"/>
      <c r="B6" s="21"/>
      <c r="C6" s="20">
        <v>4116</v>
      </c>
      <c r="D6" s="21" t="s">
        <v>48</v>
      </c>
      <c r="E6" s="20">
        <v>548</v>
      </c>
      <c r="F6" s="21" t="s">
        <v>189</v>
      </c>
      <c r="G6" s="20">
        <v>29025</v>
      </c>
      <c r="H6" s="22">
        <v>0</v>
      </c>
      <c r="I6" s="22">
        <v>549.1</v>
      </c>
      <c r="J6" s="23"/>
      <c r="K6" s="19" t="str">
        <f t="shared" si="0"/>
        <v>4</v>
      </c>
    </row>
    <row r="7" spans="1:11" x14ac:dyDescent="0.25">
      <c r="A7" s="20"/>
      <c r="B7" s="21"/>
      <c r="C7" s="20">
        <v>4216</v>
      </c>
      <c r="D7" s="21" t="s">
        <v>90</v>
      </c>
      <c r="E7" s="20">
        <v>548</v>
      </c>
      <c r="F7" s="21" t="s">
        <v>189</v>
      </c>
      <c r="G7" s="20">
        <v>29996</v>
      </c>
      <c r="H7" s="22">
        <v>0</v>
      </c>
      <c r="I7" s="22">
        <v>704</v>
      </c>
      <c r="J7" s="23"/>
      <c r="K7" s="19" t="str">
        <f t="shared" si="0"/>
        <v>4</v>
      </c>
    </row>
    <row r="8" spans="1:11" x14ac:dyDescent="0.25">
      <c r="A8" s="20"/>
      <c r="B8" s="21"/>
      <c r="C8" s="20">
        <v>4216</v>
      </c>
      <c r="D8" s="21" t="s">
        <v>90</v>
      </c>
      <c r="E8" s="20">
        <v>14053</v>
      </c>
      <c r="F8" s="21" t="s">
        <v>190</v>
      </c>
      <c r="G8" s="20">
        <v>33966</v>
      </c>
      <c r="H8" s="22">
        <v>0</v>
      </c>
      <c r="I8" s="22">
        <v>25000</v>
      </c>
      <c r="J8" s="23"/>
      <c r="K8" s="19" t="str">
        <f t="shared" si="0"/>
        <v>4</v>
      </c>
    </row>
    <row r="9" spans="1:11" x14ac:dyDescent="0.25">
      <c r="A9" s="20"/>
      <c r="B9" s="21"/>
      <c r="C9" s="20">
        <v>4222</v>
      </c>
      <c r="D9" s="21" t="s">
        <v>191</v>
      </c>
      <c r="E9" s="20">
        <v>536</v>
      </c>
      <c r="F9" s="21" t="s">
        <v>192</v>
      </c>
      <c r="G9" s="20">
        <v>341</v>
      </c>
      <c r="H9" s="22">
        <v>0</v>
      </c>
      <c r="I9" s="22">
        <v>150</v>
      </c>
      <c r="J9" s="23"/>
      <c r="K9" s="19" t="str">
        <f t="shared" si="0"/>
        <v>4</v>
      </c>
    </row>
    <row r="10" spans="1:11" x14ac:dyDescent="0.25">
      <c r="A10" s="20">
        <v>3639</v>
      </c>
      <c r="B10" s="21" t="s">
        <v>82</v>
      </c>
      <c r="C10" s="20">
        <v>3111</v>
      </c>
      <c r="D10" s="21" t="s">
        <v>193</v>
      </c>
      <c r="E10" s="20"/>
      <c r="F10" s="21" t="s">
        <v>453</v>
      </c>
      <c r="G10" s="20"/>
      <c r="H10" s="22">
        <v>28</v>
      </c>
      <c r="I10" s="22">
        <v>307</v>
      </c>
      <c r="J10" s="23">
        <v>200</v>
      </c>
      <c r="K10" s="19" t="str">
        <f t="shared" si="0"/>
        <v>3</v>
      </c>
    </row>
    <row r="11" spans="1:11" x14ac:dyDescent="0.25">
      <c r="A11" s="20">
        <v>6171</v>
      </c>
      <c r="B11" s="21" t="s">
        <v>39</v>
      </c>
      <c r="C11" s="20">
        <v>2119</v>
      </c>
      <c r="D11" s="21" t="s">
        <v>194</v>
      </c>
      <c r="E11" s="20"/>
      <c r="F11" s="21" t="s">
        <v>454</v>
      </c>
      <c r="G11" s="20"/>
      <c r="H11" s="22">
        <v>0</v>
      </c>
      <c r="I11" s="22">
        <v>110.3</v>
      </c>
      <c r="J11" s="23">
        <v>104</v>
      </c>
      <c r="K11" s="19" t="str">
        <f t="shared" si="0"/>
        <v>2</v>
      </c>
    </row>
    <row r="12" spans="1:11" x14ac:dyDescent="0.25">
      <c r="A12" s="24" t="s">
        <v>195</v>
      </c>
      <c r="B12" s="25"/>
      <c r="C12" s="24"/>
      <c r="D12" s="25"/>
      <c r="E12" s="24"/>
      <c r="F12" s="25"/>
      <c r="G12" s="24"/>
      <c r="H12" s="26">
        <v>138</v>
      </c>
      <c r="I12" s="26">
        <v>26930.400000000001</v>
      </c>
      <c r="J12" s="27">
        <v>414</v>
      </c>
      <c r="K12" s="19" t="str">
        <f t="shared" si="0"/>
        <v/>
      </c>
    </row>
    <row r="13" spans="1:11" x14ac:dyDescent="0.25">
      <c r="A13" s="20">
        <v>2119</v>
      </c>
      <c r="B13" s="21" t="s">
        <v>196</v>
      </c>
      <c r="C13" s="20">
        <v>6121</v>
      </c>
      <c r="D13" s="21" t="s">
        <v>197</v>
      </c>
      <c r="E13" s="20">
        <v>5181</v>
      </c>
      <c r="F13" s="21" t="s">
        <v>163</v>
      </c>
      <c r="G13" s="20"/>
      <c r="H13" s="22">
        <v>3000</v>
      </c>
      <c r="I13" s="22">
        <v>0</v>
      </c>
      <c r="J13" s="23"/>
      <c r="K13" s="19" t="str">
        <f t="shared" si="0"/>
        <v>6</v>
      </c>
    </row>
    <row r="14" spans="1:11" x14ac:dyDescent="0.25">
      <c r="A14" s="20">
        <v>2212</v>
      </c>
      <c r="B14" s="21" t="s">
        <v>198</v>
      </c>
      <c r="C14" s="20">
        <v>5169</v>
      </c>
      <c r="D14" s="21" t="s">
        <v>28</v>
      </c>
      <c r="E14" s="20">
        <v>545</v>
      </c>
      <c r="F14" s="21" t="s">
        <v>199</v>
      </c>
      <c r="G14" s="20"/>
      <c r="H14" s="22">
        <v>200</v>
      </c>
      <c r="I14" s="22">
        <v>200</v>
      </c>
      <c r="J14" s="23">
        <v>300</v>
      </c>
      <c r="K14" s="19" t="str">
        <f t="shared" si="0"/>
        <v>5</v>
      </c>
    </row>
    <row r="15" spans="1:11" x14ac:dyDescent="0.25">
      <c r="A15" s="20">
        <v>2212</v>
      </c>
      <c r="B15" s="21" t="s">
        <v>198</v>
      </c>
      <c r="C15" s="20">
        <v>5171</v>
      </c>
      <c r="D15" s="21" t="s">
        <v>67</v>
      </c>
      <c r="E15" s="20">
        <v>509</v>
      </c>
      <c r="F15" s="21" t="s">
        <v>200</v>
      </c>
      <c r="G15" s="20"/>
      <c r="H15" s="22">
        <v>150</v>
      </c>
      <c r="I15" s="22">
        <v>150</v>
      </c>
      <c r="J15" s="23">
        <v>150</v>
      </c>
      <c r="K15" s="19" t="str">
        <f t="shared" si="0"/>
        <v>5</v>
      </c>
    </row>
    <row r="16" spans="1:11" x14ac:dyDescent="0.25">
      <c r="A16" s="20">
        <v>2212</v>
      </c>
      <c r="B16" s="21" t="s">
        <v>198</v>
      </c>
      <c r="C16" s="20">
        <v>5171</v>
      </c>
      <c r="D16" s="21" t="s">
        <v>67</v>
      </c>
      <c r="E16" s="20">
        <v>551</v>
      </c>
      <c r="F16" s="21" t="s">
        <v>455</v>
      </c>
      <c r="G16" s="20"/>
      <c r="H16" s="22">
        <v>0</v>
      </c>
      <c r="I16" s="22">
        <v>350</v>
      </c>
      <c r="J16" s="23"/>
      <c r="K16" s="19" t="str">
        <f t="shared" si="0"/>
        <v>5</v>
      </c>
    </row>
    <row r="17" spans="1:11" x14ac:dyDescent="0.25">
      <c r="A17" s="20">
        <v>2212</v>
      </c>
      <c r="B17" s="21" t="s">
        <v>198</v>
      </c>
      <c r="C17" s="20">
        <v>6121</v>
      </c>
      <c r="D17" s="21" t="s">
        <v>197</v>
      </c>
      <c r="E17" s="20">
        <v>502</v>
      </c>
      <c r="F17" s="21" t="s">
        <v>201</v>
      </c>
      <c r="G17" s="20"/>
      <c r="H17" s="22">
        <v>9000</v>
      </c>
      <c r="I17" s="22">
        <v>9000</v>
      </c>
      <c r="J17" s="23"/>
      <c r="K17" s="19" t="str">
        <f t="shared" si="0"/>
        <v>6</v>
      </c>
    </row>
    <row r="18" spans="1:11" x14ac:dyDescent="0.25">
      <c r="A18" s="20">
        <v>2212</v>
      </c>
      <c r="B18" s="21" t="s">
        <v>198</v>
      </c>
      <c r="C18" s="20">
        <v>6121</v>
      </c>
      <c r="D18" s="21" t="s">
        <v>197</v>
      </c>
      <c r="E18" s="20">
        <v>519</v>
      </c>
      <c r="F18" s="21" t="s">
        <v>202</v>
      </c>
      <c r="G18" s="20"/>
      <c r="H18" s="22">
        <v>130</v>
      </c>
      <c r="I18" s="22">
        <v>130</v>
      </c>
      <c r="J18" s="23"/>
      <c r="K18" s="19" t="str">
        <f t="shared" si="0"/>
        <v>6</v>
      </c>
    </row>
    <row r="19" spans="1:11" x14ac:dyDescent="0.25">
      <c r="A19" s="20">
        <v>2219</v>
      </c>
      <c r="B19" s="21" t="s">
        <v>203</v>
      </c>
      <c r="C19" s="20">
        <v>5169</v>
      </c>
      <c r="D19" s="21" t="s">
        <v>28</v>
      </c>
      <c r="E19" s="20">
        <v>505</v>
      </c>
      <c r="F19" s="21" t="s">
        <v>204</v>
      </c>
      <c r="G19" s="20"/>
      <c r="H19" s="22">
        <v>100</v>
      </c>
      <c r="I19" s="22">
        <v>0</v>
      </c>
      <c r="J19" s="23"/>
      <c r="K19" s="19" t="str">
        <f t="shared" si="0"/>
        <v>5</v>
      </c>
    </row>
    <row r="20" spans="1:11" x14ac:dyDescent="0.25">
      <c r="A20" s="20">
        <v>2219</v>
      </c>
      <c r="B20" s="21" t="s">
        <v>203</v>
      </c>
      <c r="C20" s="20">
        <v>5169</v>
      </c>
      <c r="D20" s="21" t="s">
        <v>28</v>
      </c>
      <c r="E20" s="20">
        <v>506</v>
      </c>
      <c r="F20" s="21" t="s">
        <v>205</v>
      </c>
      <c r="G20" s="20"/>
      <c r="H20" s="22">
        <v>150</v>
      </c>
      <c r="I20" s="22">
        <v>150</v>
      </c>
      <c r="J20" s="23"/>
      <c r="K20" s="19" t="str">
        <f t="shared" si="0"/>
        <v>5</v>
      </c>
    </row>
    <row r="21" spans="1:11" x14ac:dyDescent="0.25">
      <c r="A21" s="20">
        <v>2219</v>
      </c>
      <c r="B21" s="21" t="s">
        <v>203</v>
      </c>
      <c r="C21" s="20">
        <v>5169</v>
      </c>
      <c r="D21" s="21" t="s">
        <v>28</v>
      </c>
      <c r="E21" s="20">
        <v>508</v>
      </c>
      <c r="F21" s="21" t="s">
        <v>206</v>
      </c>
      <c r="G21" s="20"/>
      <c r="H21" s="22">
        <v>100</v>
      </c>
      <c r="I21" s="22">
        <v>100</v>
      </c>
      <c r="J21" s="23"/>
      <c r="K21" s="19" t="str">
        <f t="shared" si="0"/>
        <v>5</v>
      </c>
    </row>
    <row r="22" spans="1:11" x14ac:dyDescent="0.25">
      <c r="A22" s="20">
        <v>2219</v>
      </c>
      <c r="B22" s="21" t="s">
        <v>203</v>
      </c>
      <c r="C22" s="20">
        <v>5169</v>
      </c>
      <c r="D22" s="21" t="s">
        <v>28</v>
      </c>
      <c r="E22" s="20">
        <v>5231</v>
      </c>
      <c r="F22" s="21" t="s">
        <v>207</v>
      </c>
      <c r="G22" s="20"/>
      <c r="H22" s="22">
        <v>100</v>
      </c>
      <c r="I22" s="22">
        <v>100</v>
      </c>
      <c r="J22" s="23"/>
      <c r="K22" s="19" t="str">
        <f t="shared" si="0"/>
        <v>5</v>
      </c>
    </row>
    <row r="23" spans="1:11" x14ac:dyDescent="0.25">
      <c r="A23" s="20">
        <v>2219</v>
      </c>
      <c r="B23" s="21" t="s">
        <v>203</v>
      </c>
      <c r="C23" s="20">
        <v>5171</v>
      </c>
      <c r="D23" s="21" t="s">
        <v>67</v>
      </c>
      <c r="E23" s="20">
        <v>523</v>
      </c>
      <c r="F23" s="21" t="s">
        <v>208</v>
      </c>
      <c r="G23" s="20"/>
      <c r="H23" s="22">
        <v>1000</v>
      </c>
      <c r="I23" s="22">
        <v>2000</v>
      </c>
      <c r="J23" s="23"/>
      <c r="K23" s="19" t="str">
        <f t="shared" si="0"/>
        <v>5</v>
      </c>
    </row>
    <row r="24" spans="1:11" x14ac:dyDescent="0.25">
      <c r="A24" s="20">
        <v>2219</v>
      </c>
      <c r="B24" s="21" t="s">
        <v>203</v>
      </c>
      <c r="C24" s="20">
        <v>5901</v>
      </c>
      <c r="D24" s="21" t="s">
        <v>209</v>
      </c>
      <c r="E24" s="20"/>
      <c r="F24" s="21" t="s">
        <v>457</v>
      </c>
      <c r="G24" s="20"/>
      <c r="H24" s="22">
        <v>0</v>
      </c>
      <c r="I24" s="22">
        <v>1168.5</v>
      </c>
      <c r="J24" s="23"/>
      <c r="K24" s="19" t="str">
        <f t="shared" si="0"/>
        <v>5</v>
      </c>
    </row>
    <row r="25" spans="1:11" x14ac:dyDescent="0.25">
      <c r="A25" s="20">
        <v>2219</v>
      </c>
      <c r="B25" s="21" t="s">
        <v>203</v>
      </c>
      <c r="C25" s="20">
        <v>6121</v>
      </c>
      <c r="D25" s="21" t="s">
        <v>197</v>
      </c>
      <c r="E25" s="20">
        <v>505</v>
      </c>
      <c r="F25" s="21" t="s">
        <v>204</v>
      </c>
      <c r="G25" s="20"/>
      <c r="H25" s="22">
        <v>0</v>
      </c>
      <c r="I25" s="22">
        <v>500</v>
      </c>
      <c r="J25" s="23">
        <v>250</v>
      </c>
      <c r="K25" s="19" t="str">
        <f t="shared" si="0"/>
        <v>6</v>
      </c>
    </row>
    <row r="26" spans="1:11" x14ac:dyDescent="0.25">
      <c r="A26" s="20">
        <v>2219</v>
      </c>
      <c r="B26" s="21" t="s">
        <v>203</v>
      </c>
      <c r="C26" s="20">
        <v>6121</v>
      </c>
      <c r="D26" s="21" t="s">
        <v>197</v>
      </c>
      <c r="E26" s="20">
        <v>552</v>
      </c>
      <c r="F26" s="21" t="s">
        <v>466</v>
      </c>
      <c r="G26" s="20"/>
      <c r="H26" s="22"/>
      <c r="I26" s="22"/>
      <c r="J26" s="23">
        <v>150</v>
      </c>
      <c r="K26" s="19" t="str">
        <f t="shared" si="0"/>
        <v>6</v>
      </c>
    </row>
    <row r="27" spans="1:11" x14ac:dyDescent="0.25">
      <c r="A27" s="20">
        <v>2219</v>
      </c>
      <c r="B27" s="21" t="s">
        <v>203</v>
      </c>
      <c r="C27" s="20">
        <v>6121</v>
      </c>
      <c r="D27" s="21" t="s">
        <v>197</v>
      </c>
      <c r="E27" s="20">
        <v>5181</v>
      </c>
      <c r="F27" s="21" t="s">
        <v>163</v>
      </c>
      <c r="G27" s="20"/>
      <c r="H27" s="22">
        <v>0</v>
      </c>
      <c r="I27" s="22">
        <v>104</v>
      </c>
      <c r="J27" s="23">
        <v>3000</v>
      </c>
      <c r="K27" s="19" t="str">
        <f t="shared" si="0"/>
        <v>6</v>
      </c>
    </row>
    <row r="28" spans="1:11" x14ac:dyDescent="0.25">
      <c r="A28" s="20">
        <v>2219</v>
      </c>
      <c r="B28" s="21" t="s">
        <v>203</v>
      </c>
      <c r="C28" s="20">
        <v>6121</v>
      </c>
      <c r="D28" s="21" t="s">
        <v>197</v>
      </c>
      <c r="E28" s="20">
        <v>140531</v>
      </c>
      <c r="F28" s="21" t="s">
        <v>210</v>
      </c>
      <c r="G28" s="20"/>
      <c r="H28" s="22">
        <v>1000</v>
      </c>
      <c r="I28" s="22">
        <v>1000</v>
      </c>
      <c r="J28" s="23"/>
      <c r="K28" s="19" t="str">
        <f t="shared" si="0"/>
        <v>6</v>
      </c>
    </row>
    <row r="29" spans="1:11" x14ac:dyDescent="0.25">
      <c r="A29" s="20">
        <v>2219</v>
      </c>
      <c r="B29" s="21" t="s">
        <v>203</v>
      </c>
      <c r="C29" s="20">
        <v>6122</v>
      </c>
      <c r="D29" s="21" t="s">
        <v>211</v>
      </c>
      <c r="E29" s="20">
        <v>523</v>
      </c>
      <c r="F29" s="21" t="s">
        <v>208</v>
      </c>
      <c r="G29" s="20"/>
      <c r="H29" s="22"/>
      <c r="I29" s="22"/>
      <c r="J29" s="23">
        <v>2500</v>
      </c>
      <c r="K29" s="19" t="str">
        <f t="shared" si="0"/>
        <v>6</v>
      </c>
    </row>
    <row r="30" spans="1:11" x14ac:dyDescent="0.25">
      <c r="A30" s="20">
        <v>2229</v>
      </c>
      <c r="B30" s="21" t="s">
        <v>212</v>
      </c>
      <c r="C30" s="20">
        <v>5169</v>
      </c>
      <c r="D30" s="21" t="s">
        <v>28</v>
      </c>
      <c r="E30" s="20">
        <v>504</v>
      </c>
      <c r="F30" s="21" t="s">
        <v>213</v>
      </c>
      <c r="G30" s="20"/>
      <c r="H30" s="22">
        <v>100</v>
      </c>
      <c r="I30" s="22">
        <v>100</v>
      </c>
      <c r="J30" s="23">
        <v>100</v>
      </c>
      <c r="K30" s="19" t="str">
        <f t="shared" si="0"/>
        <v>5</v>
      </c>
    </row>
    <row r="31" spans="1:11" x14ac:dyDescent="0.25">
      <c r="A31" s="20">
        <v>2341</v>
      </c>
      <c r="B31" s="21" t="s">
        <v>214</v>
      </c>
      <c r="C31" s="20">
        <v>5171</v>
      </c>
      <c r="D31" s="21" t="s">
        <v>67</v>
      </c>
      <c r="E31" s="20">
        <v>548</v>
      </c>
      <c r="F31" s="21" t="s">
        <v>189</v>
      </c>
      <c r="G31" s="20"/>
      <c r="H31" s="22">
        <v>600</v>
      </c>
      <c r="I31" s="22">
        <v>424</v>
      </c>
      <c r="J31" s="23"/>
      <c r="K31" s="19" t="str">
        <f t="shared" si="0"/>
        <v>5</v>
      </c>
    </row>
    <row r="32" spans="1:11" x14ac:dyDescent="0.25">
      <c r="A32" s="20">
        <v>2341</v>
      </c>
      <c r="B32" s="21" t="s">
        <v>214</v>
      </c>
      <c r="C32" s="20">
        <v>5171</v>
      </c>
      <c r="D32" s="21" t="s">
        <v>67</v>
      </c>
      <c r="E32" s="20">
        <v>548</v>
      </c>
      <c r="F32" s="21" t="s">
        <v>189</v>
      </c>
      <c r="G32" s="20">
        <v>29025</v>
      </c>
      <c r="H32" s="22">
        <v>0</v>
      </c>
      <c r="I32" s="22">
        <v>549.1</v>
      </c>
      <c r="J32" s="23"/>
      <c r="K32" s="19" t="str">
        <f t="shared" si="0"/>
        <v>5</v>
      </c>
    </row>
    <row r="33" spans="1:14" x14ac:dyDescent="0.25">
      <c r="A33" s="20">
        <v>2341</v>
      </c>
      <c r="B33" s="21" t="s">
        <v>214</v>
      </c>
      <c r="C33" s="20">
        <v>6121</v>
      </c>
      <c r="D33" s="21" t="s">
        <v>197</v>
      </c>
      <c r="E33" s="20">
        <v>548</v>
      </c>
      <c r="F33" s="21" t="s">
        <v>189</v>
      </c>
      <c r="G33" s="20"/>
      <c r="H33" s="22">
        <v>0</v>
      </c>
      <c r="I33" s="22">
        <v>176</v>
      </c>
      <c r="J33" s="23"/>
      <c r="K33" s="19" t="str">
        <f t="shared" si="0"/>
        <v>6</v>
      </c>
    </row>
    <row r="34" spans="1:14" x14ac:dyDescent="0.25">
      <c r="A34" s="20">
        <v>2341</v>
      </c>
      <c r="B34" s="21" t="s">
        <v>214</v>
      </c>
      <c r="C34" s="20">
        <v>6121</v>
      </c>
      <c r="D34" s="21" t="s">
        <v>197</v>
      </c>
      <c r="E34" s="20">
        <v>548</v>
      </c>
      <c r="F34" s="21" t="s">
        <v>189</v>
      </c>
      <c r="G34" s="20">
        <v>29996</v>
      </c>
      <c r="H34" s="22">
        <v>0</v>
      </c>
      <c r="I34" s="22">
        <v>704</v>
      </c>
      <c r="J34" s="23"/>
      <c r="K34" s="19" t="str">
        <f t="shared" si="0"/>
        <v>6</v>
      </c>
    </row>
    <row r="35" spans="1:14" x14ac:dyDescent="0.25">
      <c r="A35" s="20">
        <v>3113</v>
      </c>
      <c r="B35" s="21" t="s">
        <v>103</v>
      </c>
      <c r="C35" s="20">
        <v>6121</v>
      </c>
      <c r="D35" s="21" t="s">
        <v>197</v>
      </c>
      <c r="E35" s="20">
        <v>553</v>
      </c>
      <c r="F35" s="21" t="s">
        <v>458</v>
      </c>
      <c r="G35" s="20"/>
      <c r="H35" s="22"/>
      <c r="I35" s="22"/>
      <c r="J35" s="23">
        <v>1750</v>
      </c>
      <c r="K35" s="19" t="str">
        <f t="shared" si="0"/>
        <v>6</v>
      </c>
    </row>
    <row r="36" spans="1:14" x14ac:dyDescent="0.25">
      <c r="A36" s="20">
        <v>3113</v>
      </c>
      <c r="B36" s="21" t="s">
        <v>103</v>
      </c>
      <c r="C36" s="20">
        <v>6121</v>
      </c>
      <c r="D36" s="21" t="s">
        <v>197</v>
      </c>
      <c r="E36" s="20">
        <v>14053</v>
      </c>
      <c r="F36" s="21" t="s">
        <v>190</v>
      </c>
      <c r="G36" s="20"/>
      <c r="H36" s="22">
        <v>13000</v>
      </c>
      <c r="I36" s="22">
        <v>14500</v>
      </c>
      <c r="J36" s="23"/>
      <c r="K36" s="19" t="str">
        <f t="shared" si="0"/>
        <v>6</v>
      </c>
    </row>
    <row r="37" spans="1:14" x14ac:dyDescent="0.25">
      <c r="A37" s="20">
        <v>3113</v>
      </c>
      <c r="B37" s="21" t="s">
        <v>103</v>
      </c>
      <c r="C37" s="20">
        <v>6121</v>
      </c>
      <c r="D37" s="21" t="s">
        <v>197</v>
      </c>
      <c r="E37" s="20">
        <v>14053</v>
      </c>
      <c r="F37" s="21" t="s">
        <v>190</v>
      </c>
      <c r="G37" s="20">
        <v>33966</v>
      </c>
      <c r="H37" s="22">
        <v>0</v>
      </c>
      <c r="I37" s="22">
        <v>25000</v>
      </c>
      <c r="J37" s="23"/>
      <c r="K37" s="19" t="str">
        <f t="shared" si="0"/>
        <v>6</v>
      </c>
    </row>
    <row r="38" spans="1:14" x14ac:dyDescent="0.25">
      <c r="A38" s="20">
        <v>3113</v>
      </c>
      <c r="B38" s="21" t="s">
        <v>103</v>
      </c>
      <c r="C38" s="20">
        <v>6121</v>
      </c>
      <c r="D38" s="21" t="s">
        <v>197</v>
      </c>
      <c r="E38" s="20">
        <v>14066</v>
      </c>
      <c r="F38" s="21" t="s">
        <v>459</v>
      </c>
      <c r="G38" s="20"/>
      <c r="H38" s="22">
        <v>0</v>
      </c>
      <c r="I38" s="22">
        <v>300</v>
      </c>
      <c r="J38" s="23"/>
      <c r="K38" s="19" t="str">
        <f t="shared" si="0"/>
        <v>6</v>
      </c>
    </row>
    <row r="39" spans="1:14" x14ac:dyDescent="0.25">
      <c r="A39" s="39">
        <v>3315</v>
      </c>
      <c r="B39" s="40" t="s">
        <v>91</v>
      </c>
      <c r="C39" s="39">
        <v>5164</v>
      </c>
      <c r="D39" s="40" t="s">
        <v>161</v>
      </c>
      <c r="E39" s="39">
        <v>554</v>
      </c>
      <c r="F39" s="40" t="s">
        <v>456</v>
      </c>
      <c r="G39" s="39"/>
      <c r="H39" s="41"/>
      <c r="I39" s="41"/>
      <c r="J39" s="42">
        <v>350</v>
      </c>
      <c r="K39" s="43" t="str">
        <f t="shared" si="0"/>
        <v>5</v>
      </c>
      <c r="L39" s="43"/>
      <c r="M39" s="43"/>
      <c r="N39" s="43"/>
    </row>
    <row r="40" spans="1:14" x14ac:dyDescent="0.25">
      <c r="A40" s="20">
        <v>3315</v>
      </c>
      <c r="B40" s="21" t="s">
        <v>91</v>
      </c>
      <c r="C40" s="20">
        <v>5169</v>
      </c>
      <c r="D40" s="21" t="s">
        <v>28</v>
      </c>
      <c r="E40" s="20">
        <v>549</v>
      </c>
      <c r="F40" s="21" t="s">
        <v>215</v>
      </c>
      <c r="G40" s="20"/>
      <c r="H40" s="22">
        <v>0</v>
      </c>
      <c r="I40" s="22">
        <v>600</v>
      </c>
      <c r="J40" s="23"/>
      <c r="K40" s="19" t="str">
        <f t="shared" si="0"/>
        <v>5</v>
      </c>
    </row>
    <row r="41" spans="1:14" x14ac:dyDescent="0.25">
      <c r="A41" s="20">
        <v>3315</v>
      </c>
      <c r="B41" s="21" t="s">
        <v>91</v>
      </c>
      <c r="C41" s="20">
        <v>5171</v>
      </c>
      <c r="D41" s="21" t="s">
        <v>67</v>
      </c>
      <c r="E41" s="20">
        <v>537</v>
      </c>
      <c r="F41" s="21" t="s">
        <v>216</v>
      </c>
      <c r="G41" s="20"/>
      <c r="H41" s="22">
        <v>800</v>
      </c>
      <c r="I41" s="22">
        <v>800</v>
      </c>
      <c r="J41" s="23">
        <v>1000</v>
      </c>
      <c r="K41" s="19" t="str">
        <f t="shared" si="0"/>
        <v>5</v>
      </c>
    </row>
    <row r="42" spans="1:14" x14ac:dyDescent="0.25">
      <c r="A42" s="20">
        <v>3322</v>
      </c>
      <c r="B42" s="21" t="s">
        <v>217</v>
      </c>
      <c r="C42" s="20">
        <v>6121</v>
      </c>
      <c r="D42" s="21" t="s">
        <v>197</v>
      </c>
      <c r="E42" s="20">
        <v>546</v>
      </c>
      <c r="F42" s="21" t="s">
        <v>460</v>
      </c>
      <c r="G42" s="20"/>
      <c r="H42" s="22">
        <v>0</v>
      </c>
      <c r="I42" s="22">
        <v>1500</v>
      </c>
      <c r="J42" s="23">
        <v>3300</v>
      </c>
      <c r="K42" s="19" t="str">
        <f t="shared" si="0"/>
        <v>6</v>
      </c>
    </row>
    <row r="43" spans="1:14" x14ac:dyDescent="0.25">
      <c r="A43" s="20">
        <v>3392</v>
      </c>
      <c r="B43" s="21" t="s">
        <v>96</v>
      </c>
      <c r="C43" s="20">
        <v>5169</v>
      </c>
      <c r="D43" s="21" t="s">
        <v>28</v>
      </c>
      <c r="E43" s="20">
        <v>513</v>
      </c>
      <c r="F43" s="21" t="s">
        <v>218</v>
      </c>
      <c r="G43" s="20"/>
      <c r="H43" s="22">
        <v>400</v>
      </c>
      <c r="I43" s="22">
        <v>400</v>
      </c>
      <c r="J43" s="23"/>
      <c r="K43" s="19" t="str">
        <f t="shared" si="0"/>
        <v>5</v>
      </c>
    </row>
    <row r="44" spans="1:14" x14ac:dyDescent="0.25">
      <c r="A44" s="20">
        <v>3392</v>
      </c>
      <c r="B44" s="21" t="s">
        <v>96</v>
      </c>
      <c r="C44" s="20">
        <v>5171</v>
      </c>
      <c r="D44" s="21" t="s">
        <v>67</v>
      </c>
      <c r="E44" s="20">
        <v>515</v>
      </c>
      <c r="F44" s="21" t="s">
        <v>219</v>
      </c>
      <c r="G44" s="20"/>
      <c r="H44" s="22">
        <v>400</v>
      </c>
      <c r="I44" s="22">
        <v>400</v>
      </c>
      <c r="J44" s="23"/>
      <c r="K44" s="19" t="str">
        <f t="shared" si="0"/>
        <v>5</v>
      </c>
    </row>
    <row r="45" spans="1:14" x14ac:dyDescent="0.25">
      <c r="A45" s="20">
        <v>3412</v>
      </c>
      <c r="B45" s="21" t="s">
        <v>220</v>
      </c>
      <c r="C45" s="20">
        <v>5169</v>
      </c>
      <c r="D45" s="21" t="s">
        <v>28</v>
      </c>
      <c r="E45" s="20">
        <v>536</v>
      </c>
      <c r="F45" s="21" t="s">
        <v>192</v>
      </c>
      <c r="G45" s="20"/>
      <c r="H45" s="22">
        <v>0</v>
      </c>
      <c r="I45" s="22">
        <v>500</v>
      </c>
      <c r="J45" s="23"/>
      <c r="K45" s="19" t="str">
        <f t="shared" si="0"/>
        <v>5</v>
      </c>
    </row>
    <row r="46" spans="1:14" x14ac:dyDescent="0.25">
      <c r="A46" s="20">
        <v>3412</v>
      </c>
      <c r="B46" s="21" t="s">
        <v>220</v>
      </c>
      <c r="C46" s="20">
        <v>6121</v>
      </c>
      <c r="D46" s="21" t="s">
        <v>197</v>
      </c>
      <c r="E46" s="20">
        <v>536</v>
      </c>
      <c r="F46" s="21" t="s">
        <v>192</v>
      </c>
      <c r="G46" s="20"/>
      <c r="H46" s="22">
        <v>18000</v>
      </c>
      <c r="I46" s="22">
        <v>19300</v>
      </c>
      <c r="J46" s="23"/>
      <c r="K46" s="19" t="str">
        <f t="shared" si="0"/>
        <v>6</v>
      </c>
    </row>
    <row r="47" spans="1:14" x14ac:dyDescent="0.25">
      <c r="A47" s="20">
        <v>3412</v>
      </c>
      <c r="B47" s="21" t="s">
        <v>220</v>
      </c>
      <c r="C47" s="20">
        <v>6121</v>
      </c>
      <c r="D47" s="21" t="s">
        <v>197</v>
      </c>
      <c r="E47" s="20">
        <v>536</v>
      </c>
      <c r="F47" s="21" t="s">
        <v>467</v>
      </c>
      <c r="G47" s="20">
        <v>341</v>
      </c>
      <c r="H47" s="22">
        <v>0</v>
      </c>
      <c r="I47" s="22">
        <v>150</v>
      </c>
      <c r="J47" s="23">
        <v>2600</v>
      </c>
      <c r="K47" s="19" t="str">
        <f t="shared" si="0"/>
        <v>6</v>
      </c>
    </row>
    <row r="48" spans="1:14" x14ac:dyDescent="0.25">
      <c r="A48" s="20">
        <v>3412</v>
      </c>
      <c r="B48" s="21" t="s">
        <v>220</v>
      </c>
      <c r="C48" s="20">
        <v>6121</v>
      </c>
      <c r="D48" s="21" t="s">
        <v>197</v>
      </c>
      <c r="E48" s="20">
        <v>5361</v>
      </c>
      <c r="F48" s="21" t="s">
        <v>461</v>
      </c>
      <c r="G48" s="20"/>
      <c r="H48" s="22">
        <v>300</v>
      </c>
      <c r="I48" s="22">
        <v>300</v>
      </c>
      <c r="J48" s="23"/>
      <c r="K48" s="19" t="str">
        <f t="shared" si="0"/>
        <v>6</v>
      </c>
    </row>
    <row r="49" spans="1:11" x14ac:dyDescent="0.25">
      <c r="A49" s="20">
        <v>3511</v>
      </c>
      <c r="B49" s="21" t="s">
        <v>221</v>
      </c>
      <c r="C49" s="20">
        <v>6121</v>
      </c>
      <c r="D49" s="21" t="s">
        <v>197</v>
      </c>
      <c r="E49" s="20">
        <v>555</v>
      </c>
      <c r="F49" s="21" t="s">
        <v>462</v>
      </c>
      <c r="G49" s="20"/>
      <c r="H49" s="22"/>
      <c r="I49" s="22"/>
      <c r="J49" s="23">
        <v>3000</v>
      </c>
      <c r="K49" s="19" t="str">
        <f t="shared" si="0"/>
        <v>6</v>
      </c>
    </row>
    <row r="50" spans="1:11" x14ac:dyDescent="0.25">
      <c r="A50" s="20">
        <v>3612</v>
      </c>
      <c r="B50" s="21" t="s">
        <v>143</v>
      </c>
      <c r="C50" s="20">
        <v>6121</v>
      </c>
      <c r="D50" s="21" t="s">
        <v>197</v>
      </c>
      <c r="E50" s="20">
        <v>547</v>
      </c>
      <c r="F50" s="21" t="s">
        <v>463</v>
      </c>
      <c r="G50" s="20"/>
      <c r="H50" s="22">
        <v>0</v>
      </c>
      <c r="I50" s="22">
        <v>250</v>
      </c>
      <c r="J50" s="23"/>
      <c r="K50" s="19" t="str">
        <f t="shared" si="0"/>
        <v>6</v>
      </c>
    </row>
    <row r="51" spans="1:11" x14ac:dyDescent="0.25">
      <c r="A51" s="20">
        <v>3612</v>
      </c>
      <c r="B51" s="21" t="s">
        <v>143</v>
      </c>
      <c r="C51" s="20">
        <v>6121</v>
      </c>
      <c r="D51" s="21" t="s">
        <v>197</v>
      </c>
      <c r="E51" s="20">
        <v>3901</v>
      </c>
      <c r="F51" s="21" t="s">
        <v>464</v>
      </c>
      <c r="G51" s="20"/>
      <c r="H51" s="22">
        <v>5500</v>
      </c>
      <c r="I51" s="22">
        <v>5500</v>
      </c>
      <c r="J51" s="23"/>
      <c r="K51" s="19" t="str">
        <f t="shared" si="0"/>
        <v>6</v>
      </c>
    </row>
    <row r="52" spans="1:11" x14ac:dyDescent="0.25">
      <c r="A52" s="20">
        <v>3631</v>
      </c>
      <c r="B52" s="21" t="s">
        <v>222</v>
      </c>
      <c r="C52" s="20">
        <v>6121</v>
      </c>
      <c r="D52" s="21" t="s">
        <v>197</v>
      </c>
      <c r="E52" s="20">
        <v>525</v>
      </c>
      <c r="F52" s="21" t="s">
        <v>223</v>
      </c>
      <c r="G52" s="20"/>
      <c r="H52" s="22">
        <v>600</v>
      </c>
      <c r="I52" s="22">
        <v>600</v>
      </c>
      <c r="J52" s="23"/>
      <c r="K52" s="19" t="str">
        <f t="shared" si="0"/>
        <v>6</v>
      </c>
    </row>
    <row r="53" spans="1:11" x14ac:dyDescent="0.25">
      <c r="A53" s="20">
        <v>3631</v>
      </c>
      <c r="B53" s="21" t="s">
        <v>222</v>
      </c>
      <c r="C53" s="20">
        <v>6121</v>
      </c>
      <c r="D53" s="21" t="s">
        <v>197</v>
      </c>
      <c r="E53" s="20">
        <v>538</v>
      </c>
      <c r="F53" s="21" t="s">
        <v>224</v>
      </c>
      <c r="G53" s="20"/>
      <c r="H53" s="22">
        <v>0</v>
      </c>
      <c r="I53" s="22">
        <v>80</v>
      </c>
      <c r="J53" s="23"/>
      <c r="K53" s="19" t="str">
        <f t="shared" si="0"/>
        <v>6</v>
      </c>
    </row>
    <row r="54" spans="1:11" x14ac:dyDescent="0.25">
      <c r="A54" s="20">
        <v>3631</v>
      </c>
      <c r="B54" s="21" t="s">
        <v>222</v>
      </c>
      <c r="C54" s="20">
        <v>6122</v>
      </c>
      <c r="D54" s="21" t="s">
        <v>211</v>
      </c>
      <c r="E54" s="20">
        <v>538</v>
      </c>
      <c r="F54" s="21" t="s">
        <v>224</v>
      </c>
      <c r="G54" s="20"/>
      <c r="H54" s="22">
        <v>80</v>
      </c>
      <c r="I54" s="22">
        <v>0</v>
      </c>
      <c r="J54" s="23"/>
      <c r="K54" s="19" t="str">
        <f t="shared" si="0"/>
        <v>6</v>
      </c>
    </row>
    <row r="55" spans="1:11" x14ac:dyDescent="0.25">
      <c r="A55" s="20">
        <v>3631</v>
      </c>
      <c r="B55" s="21" t="s">
        <v>222</v>
      </c>
      <c r="C55" s="20">
        <v>6122</v>
      </c>
      <c r="D55" s="21" t="s">
        <v>211</v>
      </c>
      <c r="E55" s="20">
        <v>510</v>
      </c>
      <c r="F55" s="21" t="s">
        <v>465</v>
      </c>
      <c r="G55" s="20"/>
      <c r="H55" s="22"/>
      <c r="I55" s="22"/>
      <c r="J55" s="23">
        <v>1000</v>
      </c>
      <c r="K55" s="19" t="str">
        <f t="shared" si="0"/>
        <v>6</v>
      </c>
    </row>
    <row r="56" spans="1:11" x14ac:dyDescent="0.25">
      <c r="A56" s="20">
        <v>3636</v>
      </c>
      <c r="B56" s="21" t="s">
        <v>225</v>
      </c>
      <c r="C56" s="20">
        <v>5169</v>
      </c>
      <c r="D56" s="21" t="s">
        <v>28</v>
      </c>
      <c r="E56" s="20">
        <v>522</v>
      </c>
      <c r="F56" s="21" t="s">
        <v>226</v>
      </c>
      <c r="G56" s="20"/>
      <c r="H56" s="22">
        <v>270</v>
      </c>
      <c r="I56" s="22">
        <v>270</v>
      </c>
      <c r="J56" s="23"/>
      <c r="K56" s="19" t="str">
        <f t="shared" si="0"/>
        <v>5</v>
      </c>
    </row>
    <row r="57" spans="1:11" x14ac:dyDescent="0.25">
      <c r="A57" s="20">
        <v>3639</v>
      </c>
      <c r="B57" s="21" t="s">
        <v>82</v>
      </c>
      <c r="C57" s="20">
        <v>6130</v>
      </c>
      <c r="D57" s="21" t="s">
        <v>227</v>
      </c>
      <c r="E57" s="20">
        <v>55</v>
      </c>
      <c r="F57" s="21" t="s">
        <v>228</v>
      </c>
      <c r="G57" s="20"/>
      <c r="H57" s="22">
        <v>200</v>
      </c>
      <c r="I57" s="22">
        <v>995.7</v>
      </c>
      <c r="J57" s="23">
        <v>400</v>
      </c>
      <c r="K57" s="19" t="str">
        <f t="shared" si="0"/>
        <v>6</v>
      </c>
    </row>
    <row r="58" spans="1:11" x14ac:dyDescent="0.25">
      <c r="A58" s="20">
        <v>3699</v>
      </c>
      <c r="B58" s="21" t="s">
        <v>229</v>
      </c>
      <c r="C58" s="20">
        <v>5169</v>
      </c>
      <c r="D58" s="21" t="s">
        <v>28</v>
      </c>
      <c r="E58" s="20">
        <v>201</v>
      </c>
      <c r="F58" s="21" t="s">
        <v>468</v>
      </c>
      <c r="G58" s="20"/>
      <c r="H58" s="22">
        <v>0</v>
      </c>
      <c r="I58" s="22">
        <v>800</v>
      </c>
      <c r="J58" s="23">
        <v>300</v>
      </c>
      <c r="K58" s="19" t="str">
        <f t="shared" si="0"/>
        <v>5</v>
      </c>
    </row>
    <row r="59" spans="1:11" x14ac:dyDescent="0.25">
      <c r="A59" s="20">
        <v>5512</v>
      </c>
      <c r="B59" s="21" t="s">
        <v>146</v>
      </c>
      <c r="C59" s="20">
        <v>6121</v>
      </c>
      <c r="D59" s="21" t="s">
        <v>197</v>
      </c>
      <c r="E59" s="20">
        <v>512</v>
      </c>
      <c r="F59" s="21" t="s">
        <v>230</v>
      </c>
      <c r="G59" s="20">
        <v>551</v>
      </c>
      <c r="H59" s="22"/>
      <c r="I59" s="22"/>
      <c r="J59" s="23">
        <v>250</v>
      </c>
      <c r="K59" s="19" t="str">
        <f t="shared" si="0"/>
        <v>6</v>
      </c>
    </row>
    <row r="60" spans="1:11" x14ac:dyDescent="0.25">
      <c r="A60" s="20">
        <v>6171</v>
      </c>
      <c r="B60" s="21" t="s">
        <v>39</v>
      </c>
      <c r="C60" s="20">
        <v>5169</v>
      </c>
      <c r="D60" s="21" t="s">
        <v>28</v>
      </c>
      <c r="E60" s="20">
        <v>514</v>
      </c>
      <c r="F60" s="21" t="s">
        <v>231</v>
      </c>
      <c r="G60" s="20"/>
      <c r="H60" s="22">
        <v>100</v>
      </c>
      <c r="I60" s="22">
        <v>100</v>
      </c>
      <c r="J60" s="23">
        <v>100</v>
      </c>
      <c r="K60" s="19" t="str">
        <f t="shared" si="0"/>
        <v>5</v>
      </c>
    </row>
    <row r="61" spans="1:11" x14ac:dyDescent="0.25">
      <c r="A61" s="20">
        <v>6171</v>
      </c>
      <c r="B61" s="21" t="s">
        <v>39</v>
      </c>
      <c r="C61" s="20">
        <v>5169</v>
      </c>
      <c r="D61" s="21" t="s">
        <v>28</v>
      </c>
      <c r="E61" s="20">
        <v>517</v>
      </c>
      <c r="F61" s="21" t="s">
        <v>232</v>
      </c>
      <c r="G61" s="20"/>
      <c r="H61" s="22">
        <v>150</v>
      </c>
      <c r="I61" s="22">
        <v>560.5</v>
      </c>
      <c r="J61" s="23">
        <v>150</v>
      </c>
      <c r="K61" s="19" t="str">
        <f t="shared" si="0"/>
        <v>5</v>
      </c>
    </row>
    <row r="62" spans="1:11" x14ac:dyDescent="0.25">
      <c r="A62" s="20">
        <v>6171</v>
      </c>
      <c r="B62" s="21" t="s">
        <v>39</v>
      </c>
      <c r="C62" s="20">
        <v>5169</v>
      </c>
      <c r="D62" s="21" t="s">
        <v>28</v>
      </c>
      <c r="E62" s="20">
        <v>520</v>
      </c>
      <c r="F62" s="21" t="s">
        <v>233</v>
      </c>
      <c r="G62" s="20"/>
      <c r="H62" s="22">
        <v>500</v>
      </c>
      <c r="I62" s="22">
        <v>1500</v>
      </c>
      <c r="J62" s="23">
        <v>1000</v>
      </c>
      <c r="K62" s="19" t="str">
        <f t="shared" si="0"/>
        <v>5</v>
      </c>
    </row>
    <row r="63" spans="1:11" x14ac:dyDescent="0.25">
      <c r="A63" s="20">
        <v>6171</v>
      </c>
      <c r="B63" s="21" t="s">
        <v>39</v>
      </c>
      <c r="C63" s="20">
        <v>5169</v>
      </c>
      <c r="D63" s="21" t="s">
        <v>28</v>
      </c>
      <c r="E63" s="20">
        <v>521</v>
      </c>
      <c r="F63" s="21" t="s">
        <v>234</v>
      </c>
      <c r="G63" s="20"/>
      <c r="H63" s="22">
        <v>200</v>
      </c>
      <c r="I63" s="22">
        <v>500</v>
      </c>
      <c r="J63" s="23">
        <v>779</v>
      </c>
      <c r="K63" s="19" t="str">
        <f t="shared" si="0"/>
        <v>5</v>
      </c>
    </row>
    <row r="64" spans="1:11" x14ac:dyDescent="0.25">
      <c r="A64" s="20">
        <v>6171</v>
      </c>
      <c r="B64" s="21" t="s">
        <v>39</v>
      </c>
      <c r="C64" s="20">
        <v>5169</v>
      </c>
      <c r="D64" s="21" t="s">
        <v>28</v>
      </c>
      <c r="E64" s="20">
        <v>539</v>
      </c>
      <c r="F64" s="21" t="s">
        <v>235</v>
      </c>
      <c r="G64" s="20"/>
      <c r="H64" s="22">
        <v>100</v>
      </c>
      <c r="I64" s="22">
        <v>100</v>
      </c>
      <c r="J64" s="23"/>
      <c r="K64" s="19" t="str">
        <f t="shared" si="0"/>
        <v>5</v>
      </c>
    </row>
    <row r="65" spans="1:11" x14ac:dyDescent="0.25">
      <c r="A65" s="20">
        <v>6171</v>
      </c>
      <c r="B65" s="21" t="s">
        <v>39</v>
      </c>
      <c r="C65" s="20">
        <v>5169</v>
      </c>
      <c r="D65" s="21" t="s">
        <v>28</v>
      </c>
      <c r="E65" s="20">
        <v>516</v>
      </c>
      <c r="F65" s="21" t="s">
        <v>469</v>
      </c>
      <c r="G65" s="20"/>
      <c r="H65" s="22"/>
      <c r="I65" s="22"/>
      <c r="J65" s="23">
        <v>300</v>
      </c>
      <c r="K65" s="19" t="str">
        <f t="shared" si="0"/>
        <v>5</v>
      </c>
    </row>
    <row r="66" spans="1:11" x14ac:dyDescent="0.25">
      <c r="A66" s="20">
        <v>6171</v>
      </c>
      <c r="B66" s="21" t="s">
        <v>39</v>
      </c>
      <c r="C66" s="20">
        <v>5169</v>
      </c>
      <c r="D66" s="21" t="s">
        <v>28</v>
      </c>
      <c r="E66" s="20">
        <v>556</v>
      </c>
      <c r="F66" s="21" t="s">
        <v>470</v>
      </c>
      <c r="G66" s="20"/>
      <c r="H66" s="22"/>
      <c r="I66" s="22"/>
      <c r="J66" s="23">
        <v>400</v>
      </c>
      <c r="K66" s="19" t="str">
        <f t="shared" si="0"/>
        <v>5</v>
      </c>
    </row>
    <row r="67" spans="1:11" x14ac:dyDescent="0.25">
      <c r="A67" s="20">
        <v>6171</v>
      </c>
      <c r="B67" s="21" t="s">
        <v>39</v>
      </c>
      <c r="C67" s="20">
        <v>5169</v>
      </c>
      <c r="D67" s="21" t="s">
        <v>28</v>
      </c>
      <c r="E67" s="20">
        <v>557</v>
      </c>
      <c r="F67" s="21" t="s">
        <v>471</v>
      </c>
      <c r="G67" s="20"/>
      <c r="H67" s="22"/>
      <c r="I67" s="22"/>
      <c r="J67" s="23">
        <v>300</v>
      </c>
      <c r="K67" s="19" t="str">
        <f t="shared" si="0"/>
        <v>5</v>
      </c>
    </row>
    <row r="68" spans="1:11" x14ac:dyDescent="0.25">
      <c r="A68" s="20">
        <v>6171</v>
      </c>
      <c r="B68" s="21" t="s">
        <v>39</v>
      </c>
      <c r="C68" s="20">
        <v>5171</v>
      </c>
      <c r="D68" s="21" t="s">
        <v>67</v>
      </c>
      <c r="E68" s="20">
        <v>548</v>
      </c>
      <c r="F68" s="21" t="s">
        <v>189</v>
      </c>
      <c r="G68" s="20"/>
      <c r="H68" s="22">
        <v>0</v>
      </c>
      <c r="I68" s="22">
        <v>3000</v>
      </c>
      <c r="J68" s="23"/>
      <c r="K68" s="19" t="str">
        <f t="shared" si="0"/>
        <v>5</v>
      </c>
    </row>
    <row r="69" spans="1:11" x14ac:dyDescent="0.25">
      <c r="A69" s="20">
        <v>6171</v>
      </c>
      <c r="B69" s="21" t="s">
        <v>39</v>
      </c>
      <c r="C69" s="20">
        <v>6121</v>
      </c>
      <c r="D69" s="21" t="s">
        <v>197</v>
      </c>
      <c r="E69" s="20">
        <v>550</v>
      </c>
      <c r="F69" s="21" t="s">
        <v>472</v>
      </c>
      <c r="G69" s="20"/>
      <c r="H69" s="22"/>
      <c r="I69" s="22"/>
      <c r="J69" s="23">
        <v>2500</v>
      </c>
      <c r="K69" s="19" t="str">
        <f t="shared" ref="K69:K80" si="1">LEFT(C69,1)</f>
        <v>6</v>
      </c>
    </row>
    <row r="70" spans="1:11" x14ac:dyDescent="0.25">
      <c r="A70" s="24" t="s">
        <v>236</v>
      </c>
      <c r="B70" s="25"/>
      <c r="C70" s="24"/>
      <c r="D70" s="25"/>
      <c r="E70" s="24"/>
      <c r="F70" s="25"/>
      <c r="G70" s="24"/>
      <c r="H70" s="26">
        <v>56230</v>
      </c>
      <c r="I70" s="26">
        <v>94911.8</v>
      </c>
      <c r="J70" s="27">
        <v>25929</v>
      </c>
      <c r="K70" s="19" t="str">
        <f t="shared" si="1"/>
        <v/>
      </c>
    </row>
    <row r="71" spans="1:11" x14ac:dyDescent="0.25">
      <c r="A71" s="35" t="s">
        <v>237</v>
      </c>
      <c r="B71" s="36" t="s">
        <v>238</v>
      </c>
      <c r="C71" s="35"/>
      <c r="D71" s="36"/>
      <c r="E71" s="35"/>
      <c r="F71" s="36"/>
      <c r="G71" s="35"/>
      <c r="H71" s="37">
        <v>138</v>
      </c>
      <c r="I71" s="37">
        <v>26930.400000000001</v>
      </c>
      <c r="J71" s="38">
        <v>414</v>
      </c>
      <c r="K71" s="19" t="str">
        <f t="shared" si="1"/>
        <v/>
      </c>
    </row>
    <row r="72" spans="1:11" x14ac:dyDescent="0.25">
      <c r="A72" s="35" t="s">
        <v>239</v>
      </c>
      <c r="B72" s="36" t="s">
        <v>238</v>
      </c>
      <c r="C72" s="35"/>
      <c r="D72" s="36"/>
      <c r="E72" s="35"/>
      <c r="F72" s="36"/>
      <c r="G72" s="35"/>
      <c r="H72" s="37">
        <v>56230</v>
      </c>
      <c r="I72" s="37">
        <v>94911.8</v>
      </c>
      <c r="J72" s="38">
        <v>25929</v>
      </c>
      <c r="K72" s="19" t="str">
        <f t="shared" si="1"/>
        <v/>
      </c>
    </row>
    <row r="73" spans="1:11" x14ac:dyDescent="0.25">
      <c r="A73" s="35" t="s">
        <v>240</v>
      </c>
      <c r="B73" s="36" t="s">
        <v>238</v>
      </c>
      <c r="C73" s="35"/>
      <c r="D73" s="36"/>
      <c r="E73" s="35"/>
      <c r="F73" s="36"/>
      <c r="G73" s="35"/>
      <c r="H73" s="37">
        <v>-56092</v>
      </c>
      <c r="I73" s="37">
        <v>-67981.399999999994</v>
      </c>
      <c r="J73" s="38">
        <v>-25515</v>
      </c>
      <c r="K73" s="19" t="str">
        <f t="shared" si="1"/>
        <v/>
      </c>
    </row>
    <row r="74" spans="1:11" ht="15.6" customHeight="1" x14ac:dyDescent="0.25">
      <c r="A74" s="57" t="s">
        <v>241</v>
      </c>
      <c r="B74" s="57"/>
      <c r="C74" s="57"/>
      <c r="D74" s="57"/>
      <c r="E74" s="57"/>
      <c r="F74" s="57"/>
      <c r="G74" s="57"/>
      <c r="H74" s="57"/>
      <c r="I74" s="57"/>
      <c r="J74" s="58"/>
      <c r="K74" s="19" t="str">
        <f t="shared" si="1"/>
        <v/>
      </c>
    </row>
    <row r="75" spans="1:11" x14ac:dyDescent="0.25">
      <c r="A75" s="46">
        <v>6171</v>
      </c>
      <c r="B75" s="47" t="s">
        <v>39</v>
      </c>
      <c r="C75" s="46">
        <v>5163</v>
      </c>
      <c r="D75" s="47" t="s">
        <v>177</v>
      </c>
      <c r="E75" s="46"/>
      <c r="F75" s="47" t="s">
        <v>473</v>
      </c>
      <c r="G75" s="46"/>
      <c r="H75" s="48">
        <v>500</v>
      </c>
      <c r="I75" s="48">
        <v>500</v>
      </c>
      <c r="J75" s="49">
        <v>600</v>
      </c>
      <c r="K75" s="19" t="str">
        <f t="shared" si="1"/>
        <v>5</v>
      </c>
    </row>
    <row r="76" spans="1:11" x14ac:dyDescent="0.25">
      <c r="A76" s="24" t="s">
        <v>242</v>
      </c>
      <c r="B76" s="25"/>
      <c r="C76" s="24"/>
      <c r="D76" s="25"/>
      <c r="E76" s="24"/>
      <c r="F76" s="25"/>
      <c r="G76" s="24"/>
      <c r="H76" s="26">
        <v>500</v>
      </c>
      <c r="I76" s="26">
        <v>500</v>
      </c>
      <c r="J76" s="27">
        <v>600</v>
      </c>
      <c r="K76" s="19" t="str">
        <f t="shared" si="1"/>
        <v/>
      </c>
    </row>
    <row r="77" spans="1:11" x14ac:dyDescent="0.25">
      <c r="A77" s="35" t="s">
        <v>243</v>
      </c>
      <c r="B77" s="36" t="s">
        <v>244</v>
      </c>
      <c r="C77" s="35"/>
      <c r="D77" s="36"/>
      <c r="E77" s="35"/>
      <c r="F77" s="36"/>
      <c r="G77" s="35"/>
      <c r="H77" s="37">
        <v>500</v>
      </c>
      <c r="I77" s="37">
        <v>500</v>
      </c>
      <c r="J77" s="38">
        <v>600</v>
      </c>
      <c r="K77" s="19" t="str">
        <f t="shared" si="1"/>
        <v/>
      </c>
    </row>
    <row r="78" spans="1:11" x14ac:dyDescent="0.25">
      <c r="A78" s="28" t="s">
        <v>12</v>
      </c>
      <c r="B78" s="29"/>
      <c r="C78" s="28"/>
      <c r="D78" s="29"/>
      <c r="E78" s="28"/>
      <c r="F78" s="29"/>
      <c r="G78" s="28"/>
      <c r="H78" s="30">
        <v>138</v>
      </c>
      <c r="I78" s="30">
        <v>26930.400000000001</v>
      </c>
      <c r="J78" s="31">
        <v>414</v>
      </c>
      <c r="K78" s="19" t="str">
        <f t="shared" si="1"/>
        <v/>
      </c>
    </row>
    <row r="79" spans="1:11" x14ac:dyDescent="0.25">
      <c r="A79" s="28" t="s">
        <v>13</v>
      </c>
      <c r="B79" s="29"/>
      <c r="C79" s="28"/>
      <c r="D79" s="29"/>
      <c r="E79" s="28"/>
      <c r="F79" s="29"/>
      <c r="G79" s="28"/>
      <c r="H79" s="30">
        <v>56730</v>
      </c>
      <c r="I79" s="30">
        <v>95411.8</v>
      </c>
      <c r="J79" s="31">
        <v>26529</v>
      </c>
      <c r="K79" s="19" t="str">
        <f t="shared" si="1"/>
        <v/>
      </c>
    </row>
    <row r="80" spans="1:11" x14ac:dyDescent="0.25">
      <c r="A80" s="28" t="s">
        <v>16</v>
      </c>
      <c r="B80" s="29"/>
      <c r="C80" s="28"/>
      <c r="D80" s="29"/>
      <c r="E80" s="28"/>
      <c r="F80" s="29"/>
      <c r="G80" s="28"/>
      <c r="H80" s="30">
        <v>-56592</v>
      </c>
      <c r="I80" s="30">
        <v>-68481.399999999994</v>
      </c>
      <c r="J80" s="31">
        <v>-26115</v>
      </c>
      <c r="K80" s="19" t="str">
        <f t="shared" si="1"/>
        <v/>
      </c>
    </row>
  </sheetData>
  <mergeCells count="3">
    <mergeCell ref="A2:J2"/>
    <mergeCell ref="A3:J3"/>
    <mergeCell ref="A74:J74"/>
  </mergeCells>
  <pageMargins left="0.19685039369791668" right="0.19685039369791668" top="0.19685039369791668" bottom="0.39370078739583336" header="0.19685039369791668" footer="0.19685039369791668"/>
  <pageSetup paperSize="9" scale="49" fitToHeight="0" orientation="portrait" r:id="rId1"/>
  <headerFooter>
    <oddFooter>&amp;R&amp;D (str. &amp;P z &amp;N)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>
      <selection activeCell="M33" sqref="M33"/>
    </sheetView>
  </sheetViews>
  <sheetFormatPr defaultColWidth="8.69921875" defaultRowHeight="14.4" x14ac:dyDescent="0.25"/>
  <cols>
    <col min="1" max="1" width="6.3984375" style="32" customWidth="1"/>
    <col min="2" max="2" width="33.19921875" style="33" customWidth="1"/>
    <col min="3" max="3" width="6.3984375" style="32" customWidth="1"/>
    <col min="4" max="4" width="31.8984375" style="33" customWidth="1"/>
    <col min="5" max="5" width="7" style="32" customWidth="1"/>
    <col min="6" max="6" width="26.5" style="33" customWidth="1"/>
    <col min="7" max="7" width="7.69921875" style="32" customWidth="1"/>
    <col min="8" max="10" width="15.3984375" style="34" customWidth="1"/>
    <col min="11" max="11" width="0" style="19" hidden="1" customWidth="1"/>
    <col min="12" max="16384" width="8.69921875" style="19"/>
  </cols>
  <sheetData>
    <row r="1" spans="1:11" ht="36.15" customHeight="1" x14ac:dyDescent="0.25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678</v>
      </c>
    </row>
    <row r="2" spans="1:11" ht="15.6" customHeight="1" x14ac:dyDescent="0.25">
      <c r="A2" s="59" t="s">
        <v>245</v>
      </c>
      <c r="B2" s="59"/>
      <c r="C2" s="59"/>
      <c r="D2" s="59"/>
      <c r="E2" s="59"/>
      <c r="F2" s="59"/>
      <c r="G2" s="59"/>
      <c r="H2" s="59"/>
      <c r="I2" s="59"/>
      <c r="J2" s="60"/>
    </row>
    <row r="3" spans="1:11" x14ac:dyDescent="0.25">
      <c r="A3" s="20"/>
      <c r="B3" s="21"/>
      <c r="C3" s="20">
        <v>1361</v>
      </c>
      <c r="D3" s="21" t="s">
        <v>26</v>
      </c>
      <c r="E3" s="20"/>
      <c r="F3" s="21" t="s">
        <v>474</v>
      </c>
      <c r="G3" s="20"/>
      <c r="H3" s="22">
        <v>0</v>
      </c>
      <c r="I3" s="22">
        <v>0.1</v>
      </c>
      <c r="J3" s="23"/>
      <c r="K3" s="19" t="str">
        <f>LEFT(C3,1)</f>
        <v>1</v>
      </c>
    </row>
    <row r="4" spans="1:11" x14ac:dyDescent="0.25">
      <c r="A4" s="20"/>
      <c r="B4" s="21"/>
      <c r="C4" s="20">
        <v>4116</v>
      </c>
      <c r="D4" s="21" t="s">
        <v>48</v>
      </c>
      <c r="E4" s="20"/>
      <c r="F4" s="21" t="s">
        <v>475</v>
      </c>
      <c r="G4" s="20">
        <v>13010</v>
      </c>
      <c r="H4" s="22">
        <v>624</v>
      </c>
      <c r="I4" s="22">
        <v>624</v>
      </c>
      <c r="J4" s="23">
        <v>528</v>
      </c>
      <c r="K4" s="19" t="str">
        <f t="shared" ref="K4:K37" si="0">LEFT(C4,1)</f>
        <v>4</v>
      </c>
    </row>
    <row r="5" spans="1:11" x14ac:dyDescent="0.25">
      <c r="A5" s="20"/>
      <c r="B5" s="21"/>
      <c r="C5" s="20">
        <v>4121</v>
      </c>
      <c r="D5" s="21" t="s">
        <v>246</v>
      </c>
      <c r="E5" s="20"/>
      <c r="F5" s="21" t="s">
        <v>476</v>
      </c>
      <c r="G5" s="20"/>
      <c r="H5" s="22">
        <v>330</v>
      </c>
      <c r="I5" s="22">
        <v>330</v>
      </c>
      <c r="J5" s="23">
        <v>300</v>
      </c>
      <c r="K5" s="19" t="str">
        <f t="shared" si="0"/>
        <v>4</v>
      </c>
    </row>
    <row r="6" spans="1:11" x14ac:dyDescent="0.25">
      <c r="A6" s="24" t="s">
        <v>247</v>
      </c>
      <c r="B6" s="25"/>
      <c r="C6" s="24"/>
      <c r="D6" s="25"/>
      <c r="E6" s="24"/>
      <c r="F6" s="25"/>
      <c r="G6" s="24"/>
      <c r="H6" s="26">
        <v>954</v>
      </c>
      <c r="I6" s="26">
        <v>954.1</v>
      </c>
      <c r="J6" s="27">
        <v>828</v>
      </c>
      <c r="K6" s="19" t="str">
        <f t="shared" si="0"/>
        <v/>
      </c>
    </row>
    <row r="7" spans="1:11" x14ac:dyDescent="0.25">
      <c r="A7" s="20">
        <v>3429</v>
      </c>
      <c r="B7" s="21" t="s">
        <v>158</v>
      </c>
      <c r="C7" s="20">
        <v>5136</v>
      </c>
      <c r="D7" s="21" t="s">
        <v>170</v>
      </c>
      <c r="E7" s="20">
        <v>701</v>
      </c>
      <c r="F7" s="21" t="s">
        <v>477</v>
      </c>
      <c r="G7" s="20"/>
      <c r="H7" s="22">
        <v>2</v>
      </c>
      <c r="I7" s="22">
        <v>2</v>
      </c>
      <c r="J7" s="23">
        <v>2</v>
      </c>
      <c r="K7" s="19" t="str">
        <f t="shared" si="0"/>
        <v>5</v>
      </c>
    </row>
    <row r="8" spans="1:11" x14ac:dyDescent="0.25">
      <c r="A8" s="20">
        <v>3429</v>
      </c>
      <c r="B8" s="21" t="s">
        <v>158</v>
      </c>
      <c r="C8" s="20">
        <v>5137</v>
      </c>
      <c r="D8" s="21" t="s">
        <v>171</v>
      </c>
      <c r="E8" s="20">
        <v>701</v>
      </c>
      <c r="F8" s="21" t="s">
        <v>478</v>
      </c>
      <c r="G8" s="20"/>
      <c r="H8" s="22">
        <v>50</v>
      </c>
      <c r="I8" s="22">
        <v>50</v>
      </c>
      <c r="J8" s="23">
        <v>10</v>
      </c>
      <c r="K8" s="19" t="str">
        <f t="shared" si="0"/>
        <v>5</v>
      </c>
    </row>
    <row r="9" spans="1:11" x14ac:dyDescent="0.25">
      <c r="A9" s="20">
        <v>3429</v>
      </c>
      <c r="B9" s="21" t="s">
        <v>158</v>
      </c>
      <c r="C9" s="20">
        <v>5139</v>
      </c>
      <c r="D9" s="21" t="s">
        <v>167</v>
      </c>
      <c r="E9" s="20">
        <v>701</v>
      </c>
      <c r="F9" s="21" t="s">
        <v>479</v>
      </c>
      <c r="G9" s="20"/>
      <c r="H9" s="22">
        <v>1</v>
      </c>
      <c r="I9" s="22">
        <v>1</v>
      </c>
      <c r="J9" s="23">
        <v>1</v>
      </c>
      <c r="K9" s="19" t="str">
        <f t="shared" si="0"/>
        <v>5</v>
      </c>
    </row>
    <row r="10" spans="1:11" x14ac:dyDescent="0.25">
      <c r="A10" s="20">
        <v>3429</v>
      </c>
      <c r="B10" s="21" t="s">
        <v>158</v>
      </c>
      <c r="C10" s="20">
        <v>5151</v>
      </c>
      <c r="D10" s="21" t="s">
        <v>172</v>
      </c>
      <c r="E10" s="20">
        <v>701</v>
      </c>
      <c r="F10" s="21" t="s">
        <v>480</v>
      </c>
      <c r="G10" s="20"/>
      <c r="H10" s="22">
        <v>1</v>
      </c>
      <c r="I10" s="22">
        <v>1</v>
      </c>
      <c r="J10" s="23">
        <v>1</v>
      </c>
      <c r="K10" s="19" t="str">
        <f t="shared" si="0"/>
        <v>5</v>
      </c>
    </row>
    <row r="11" spans="1:11" x14ac:dyDescent="0.25">
      <c r="A11" s="20">
        <v>3429</v>
      </c>
      <c r="B11" s="21" t="s">
        <v>158</v>
      </c>
      <c r="C11" s="20">
        <v>5154</v>
      </c>
      <c r="D11" s="21" t="s">
        <v>174</v>
      </c>
      <c r="E11" s="20">
        <v>701</v>
      </c>
      <c r="F11" s="21" t="s">
        <v>481</v>
      </c>
      <c r="G11" s="20"/>
      <c r="H11" s="22">
        <v>4</v>
      </c>
      <c r="I11" s="22">
        <v>4</v>
      </c>
      <c r="J11" s="23">
        <v>4</v>
      </c>
      <c r="K11" s="19" t="str">
        <f t="shared" si="0"/>
        <v>5</v>
      </c>
    </row>
    <row r="12" spans="1:11" x14ac:dyDescent="0.25">
      <c r="A12" s="20">
        <v>3429</v>
      </c>
      <c r="B12" s="21" t="s">
        <v>158</v>
      </c>
      <c r="C12" s="20">
        <v>5169</v>
      </c>
      <c r="D12" s="21" t="s">
        <v>28</v>
      </c>
      <c r="E12" s="20">
        <v>701</v>
      </c>
      <c r="F12" s="21" t="s">
        <v>482</v>
      </c>
      <c r="G12" s="20"/>
      <c r="H12" s="22">
        <v>32</v>
      </c>
      <c r="I12" s="22">
        <v>32</v>
      </c>
      <c r="J12" s="23">
        <v>40</v>
      </c>
      <c r="K12" s="19" t="str">
        <f t="shared" si="0"/>
        <v>5</v>
      </c>
    </row>
    <row r="13" spans="1:11" x14ac:dyDescent="0.25">
      <c r="A13" s="20">
        <v>4339</v>
      </c>
      <c r="B13" s="21" t="s">
        <v>248</v>
      </c>
      <c r="C13" s="20">
        <v>5011</v>
      </c>
      <c r="D13" s="21" t="s">
        <v>249</v>
      </c>
      <c r="E13" s="20"/>
      <c r="F13" s="21" t="s">
        <v>483</v>
      </c>
      <c r="G13" s="20">
        <v>13010</v>
      </c>
      <c r="H13" s="22">
        <v>142</v>
      </c>
      <c r="I13" s="22">
        <v>390.2</v>
      </c>
      <c r="J13" s="23">
        <v>391</v>
      </c>
      <c r="K13" s="19" t="str">
        <f t="shared" si="0"/>
        <v>5</v>
      </c>
    </row>
    <row r="14" spans="1:11" x14ac:dyDescent="0.25">
      <c r="A14" s="20">
        <v>4339</v>
      </c>
      <c r="B14" s="21" t="s">
        <v>248</v>
      </c>
      <c r="C14" s="20">
        <v>5031</v>
      </c>
      <c r="D14" s="21" t="s">
        <v>250</v>
      </c>
      <c r="E14" s="20"/>
      <c r="F14" s="21" t="s">
        <v>484</v>
      </c>
      <c r="G14" s="20">
        <v>13010</v>
      </c>
      <c r="H14" s="22">
        <v>36</v>
      </c>
      <c r="I14" s="22">
        <v>36</v>
      </c>
      <c r="J14" s="23">
        <v>36</v>
      </c>
      <c r="K14" s="19" t="str">
        <f t="shared" si="0"/>
        <v>5</v>
      </c>
    </row>
    <row r="15" spans="1:11" x14ac:dyDescent="0.25">
      <c r="A15" s="20">
        <v>4339</v>
      </c>
      <c r="B15" s="21" t="s">
        <v>248</v>
      </c>
      <c r="C15" s="20">
        <v>5032</v>
      </c>
      <c r="D15" s="21" t="s">
        <v>251</v>
      </c>
      <c r="E15" s="20"/>
      <c r="F15" s="21" t="s">
        <v>485</v>
      </c>
      <c r="G15" s="20">
        <v>13010</v>
      </c>
      <c r="H15" s="22">
        <v>13</v>
      </c>
      <c r="I15" s="22">
        <v>13</v>
      </c>
      <c r="J15" s="23">
        <v>13</v>
      </c>
      <c r="K15" s="19" t="str">
        <f t="shared" si="0"/>
        <v>5</v>
      </c>
    </row>
    <row r="16" spans="1:11" x14ac:dyDescent="0.25">
      <c r="A16" s="20">
        <v>4339</v>
      </c>
      <c r="B16" s="21" t="s">
        <v>248</v>
      </c>
      <c r="C16" s="20">
        <v>5038</v>
      </c>
      <c r="D16" s="21" t="s">
        <v>252</v>
      </c>
      <c r="E16" s="20"/>
      <c r="F16" s="21" t="s">
        <v>486</v>
      </c>
      <c r="G16" s="20">
        <v>13010</v>
      </c>
      <c r="H16" s="22">
        <v>0.3</v>
      </c>
      <c r="I16" s="22">
        <v>1.5</v>
      </c>
      <c r="J16" s="23">
        <v>1.5</v>
      </c>
      <c r="K16" s="19" t="str">
        <f t="shared" si="0"/>
        <v>5</v>
      </c>
    </row>
    <row r="17" spans="1:11" x14ac:dyDescent="0.25">
      <c r="A17" s="20">
        <v>4339</v>
      </c>
      <c r="B17" s="21" t="s">
        <v>248</v>
      </c>
      <c r="C17" s="20">
        <v>5136</v>
      </c>
      <c r="D17" s="21" t="s">
        <v>170</v>
      </c>
      <c r="E17" s="20"/>
      <c r="F17" s="21" t="s">
        <v>487</v>
      </c>
      <c r="G17" s="20">
        <v>13010</v>
      </c>
      <c r="H17" s="22">
        <v>5</v>
      </c>
      <c r="I17" s="22">
        <v>5</v>
      </c>
      <c r="J17" s="23">
        <v>5</v>
      </c>
      <c r="K17" s="19" t="str">
        <f t="shared" si="0"/>
        <v>5</v>
      </c>
    </row>
    <row r="18" spans="1:11" x14ac:dyDescent="0.25">
      <c r="A18" s="20">
        <v>4339</v>
      </c>
      <c r="B18" s="21" t="s">
        <v>248</v>
      </c>
      <c r="C18" s="20">
        <v>5156</v>
      </c>
      <c r="D18" s="21" t="s">
        <v>175</v>
      </c>
      <c r="E18" s="20"/>
      <c r="F18" s="21" t="s">
        <v>488</v>
      </c>
      <c r="G18" s="20">
        <v>13010</v>
      </c>
      <c r="H18" s="22">
        <v>1.4</v>
      </c>
      <c r="I18" s="22">
        <v>1.4</v>
      </c>
      <c r="J18" s="23">
        <v>1.4</v>
      </c>
      <c r="K18" s="19" t="str">
        <f t="shared" si="0"/>
        <v>5</v>
      </c>
    </row>
    <row r="19" spans="1:11" x14ac:dyDescent="0.25">
      <c r="A19" s="20">
        <v>4339</v>
      </c>
      <c r="B19" s="21" t="s">
        <v>248</v>
      </c>
      <c r="C19" s="20">
        <v>5169</v>
      </c>
      <c r="D19" s="21" t="s">
        <v>28</v>
      </c>
      <c r="E19" s="20"/>
      <c r="F19" s="21" t="s">
        <v>489</v>
      </c>
      <c r="G19" s="20">
        <v>13010</v>
      </c>
      <c r="H19" s="22">
        <v>146</v>
      </c>
      <c r="I19" s="22">
        <v>146</v>
      </c>
      <c r="J19" s="23">
        <v>146</v>
      </c>
      <c r="K19" s="19" t="str">
        <f t="shared" si="0"/>
        <v>5</v>
      </c>
    </row>
    <row r="20" spans="1:11" x14ac:dyDescent="0.25">
      <c r="A20" s="20">
        <v>4339</v>
      </c>
      <c r="B20" s="21" t="s">
        <v>248</v>
      </c>
      <c r="C20" s="20">
        <v>5169</v>
      </c>
      <c r="D20" s="21" t="s">
        <v>28</v>
      </c>
      <c r="E20" s="20">
        <v>706</v>
      </c>
      <c r="F20" s="21" t="s">
        <v>490</v>
      </c>
      <c r="G20" s="20"/>
      <c r="H20" s="22">
        <v>0</v>
      </c>
      <c r="I20" s="22">
        <v>76.8</v>
      </c>
      <c r="J20" s="23">
        <v>110</v>
      </c>
      <c r="K20" s="19" t="str">
        <f t="shared" si="0"/>
        <v>5</v>
      </c>
    </row>
    <row r="21" spans="1:11" x14ac:dyDescent="0.25">
      <c r="A21" s="20">
        <v>4339</v>
      </c>
      <c r="B21" s="21" t="s">
        <v>248</v>
      </c>
      <c r="C21" s="20">
        <v>5173</v>
      </c>
      <c r="D21" s="21" t="s">
        <v>253</v>
      </c>
      <c r="E21" s="20"/>
      <c r="F21" s="21" t="s">
        <v>491</v>
      </c>
      <c r="G21" s="20">
        <v>13010</v>
      </c>
      <c r="H21" s="22">
        <v>1</v>
      </c>
      <c r="I21" s="22">
        <v>1</v>
      </c>
      <c r="J21" s="23">
        <v>1</v>
      </c>
      <c r="K21" s="19" t="str">
        <f t="shared" si="0"/>
        <v>5</v>
      </c>
    </row>
    <row r="22" spans="1:11" x14ac:dyDescent="0.25">
      <c r="A22" s="20">
        <v>4351</v>
      </c>
      <c r="B22" s="21" t="s">
        <v>254</v>
      </c>
      <c r="C22" s="20">
        <v>5021</v>
      </c>
      <c r="D22" s="21" t="s">
        <v>169</v>
      </c>
      <c r="E22" s="20">
        <v>705</v>
      </c>
      <c r="F22" s="21" t="s">
        <v>492</v>
      </c>
      <c r="G22" s="20"/>
      <c r="H22" s="22">
        <v>10</v>
      </c>
      <c r="I22" s="22">
        <v>10</v>
      </c>
      <c r="J22" s="23">
        <v>10</v>
      </c>
      <c r="K22" s="19" t="str">
        <f t="shared" si="0"/>
        <v>5</v>
      </c>
    </row>
    <row r="23" spans="1:11" x14ac:dyDescent="0.25">
      <c r="A23" s="20">
        <v>4351</v>
      </c>
      <c r="B23" s="21" t="s">
        <v>254</v>
      </c>
      <c r="C23" s="20">
        <v>5169</v>
      </c>
      <c r="D23" s="21" t="s">
        <v>28</v>
      </c>
      <c r="E23" s="20">
        <v>705</v>
      </c>
      <c r="F23" s="21" t="s">
        <v>493</v>
      </c>
      <c r="G23" s="20"/>
      <c r="H23" s="22">
        <v>14</v>
      </c>
      <c r="I23" s="22">
        <v>14</v>
      </c>
      <c r="J23" s="23">
        <v>14</v>
      </c>
      <c r="K23" s="19" t="str">
        <f t="shared" si="0"/>
        <v>5</v>
      </c>
    </row>
    <row r="24" spans="1:11" x14ac:dyDescent="0.25">
      <c r="A24" s="20">
        <v>4351</v>
      </c>
      <c r="B24" s="21" t="s">
        <v>254</v>
      </c>
      <c r="C24" s="20">
        <v>5175</v>
      </c>
      <c r="D24" s="21" t="s">
        <v>255</v>
      </c>
      <c r="E24" s="20">
        <v>705</v>
      </c>
      <c r="F24" s="21" t="s">
        <v>494</v>
      </c>
      <c r="G24" s="20"/>
      <c r="H24" s="22">
        <v>5</v>
      </c>
      <c r="I24" s="22">
        <v>5</v>
      </c>
      <c r="J24" s="23">
        <v>5</v>
      </c>
      <c r="K24" s="19" t="str">
        <f t="shared" si="0"/>
        <v>5</v>
      </c>
    </row>
    <row r="25" spans="1:11" x14ac:dyDescent="0.25">
      <c r="A25" s="20">
        <v>4351</v>
      </c>
      <c r="B25" s="21" t="s">
        <v>254</v>
      </c>
      <c r="C25" s="20">
        <v>5194</v>
      </c>
      <c r="D25" s="21" t="s">
        <v>256</v>
      </c>
      <c r="E25" s="20">
        <v>705</v>
      </c>
      <c r="F25" s="21" t="s">
        <v>495</v>
      </c>
      <c r="G25" s="20"/>
      <c r="H25" s="22">
        <v>1</v>
      </c>
      <c r="I25" s="22">
        <v>1</v>
      </c>
      <c r="J25" s="23">
        <v>1</v>
      </c>
      <c r="K25" s="19" t="str">
        <f t="shared" si="0"/>
        <v>5</v>
      </c>
    </row>
    <row r="26" spans="1:11" x14ac:dyDescent="0.25">
      <c r="A26" s="20">
        <v>4351</v>
      </c>
      <c r="B26" s="21" t="s">
        <v>254</v>
      </c>
      <c r="C26" s="20">
        <v>5229</v>
      </c>
      <c r="D26" s="21" t="s">
        <v>155</v>
      </c>
      <c r="E26" s="20">
        <v>703</v>
      </c>
      <c r="F26" s="21" t="s">
        <v>257</v>
      </c>
      <c r="G26" s="20"/>
      <c r="H26" s="22">
        <v>794.3</v>
      </c>
      <c r="I26" s="22">
        <v>794.3</v>
      </c>
      <c r="J26" s="23">
        <v>700</v>
      </c>
      <c r="K26" s="19" t="str">
        <f t="shared" si="0"/>
        <v>5</v>
      </c>
    </row>
    <row r="27" spans="1:11" x14ac:dyDescent="0.25">
      <c r="A27" s="20">
        <v>4351</v>
      </c>
      <c r="B27" s="21" t="s">
        <v>254</v>
      </c>
      <c r="C27" s="20">
        <v>5229</v>
      </c>
      <c r="D27" s="21" t="s">
        <v>155</v>
      </c>
      <c r="E27" s="20">
        <v>704</v>
      </c>
      <c r="F27" s="21" t="s">
        <v>258</v>
      </c>
      <c r="G27" s="20"/>
      <c r="H27" s="22">
        <v>282.60000000000002</v>
      </c>
      <c r="I27" s="22">
        <v>205.8</v>
      </c>
      <c r="J27" s="23">
        <v>81</v>
      </c>
      <c r="K27" s="19" t="str">
        <f t="shared" si="0"/>
        <v>5</v>
      </c>
    </row>
    <row r="28" spans="1:11" x14ac:dyDescent="0.25">
      <c r="A28" s="20">
        <v>4351</v>
      </c>
      <c r="B28" s="21" t="s">
        <v>254</v>
      </c>
      <c r="C28" s="20">
        <v>5229</v>
      </c>
      <c r="D28" s="21" t="s">
        <v>155</v>
      </c>
      <c r="E28" s="20">
        <v>707</v>
      </c>
      <c r="F28" s="21" t="s">
        <v>496</v>
      </c>
      <c r="G28" s="20"/>
      <c r="H28" s="22"/>
      <c r="I28" s="22"/>
      <c r="J28" s="23">
        <v>50</v>
      </c>
      <c r="K28" s="19" t="str">
        <f t="shared" si="0"/>
        <v>5</v>
      </c>
    </row>
    <row r="29" spans="1:11" x14ac:dyDescent="0.25">
      <c r="A29" s="20">
        <v>4351</v>
      </c>
      <c r="B29" s="21" t="s">
        <v>254</v>
      </c>
      <c r="C29" s="20">
        <v>5229</v>
      </c>
      <c r="D29" s="21" t="s">
        <v>155</v>
      </c>
      <c r="E29" s="20">
        <v>708</v>
      </c>
      <c r="F29" s="21" t="s">
        <v>497</v>
      </c>
      <c r="G29" s="20"/>
      <c r="H29" s="22"/>
      <c r="I29" s="22"/>
      <c r="J29" s="23">
        <v>69</v>
      </c>
      <c r="K29" s="19" t="str">
        <f t="shared" si="0"/>
        <v>5</v>
      </c>
    </row>
    <row r="30" spans="1:11" x14ac:dyDescent="0.25">
      <c r="A30" s="20">
        <v>4379</v>
      </c>
      <c r="B30" s="21" t="s">
        <v>259</v>
      </c>
      <c r="C30" s="20">
        <v>5229</v>
      </c>
      <c r="D30" s="21" t="s">
        <v>155</v>
      </c>
      <c r="E30" s="20">
        <v>702</v>
      </c>
      <c r="F30" s="21" t="s">
        <v>260</v>
      </c>
      <c r="G30" s="20"/>
      <c r="H30" s="22">
        <v>20</v>
      </c>
      <c r="I30" s="22">
        <v>20</v>
      </c>
      <c r="J30" s="23">
        <v>20</v>
      </c>
      <c r="K30" s="19" t="str">
        <f t="shared" si="0"/>
        <v>5</v>
      </c>
    </row>
    <row r="31" spans="1:11" x14ac:dyDescent="0.25">
      <c r="A31" s="20">
        <v>6171</v>
      </c>
      <c r="B31" s="21" t="s">
        <v>39</v>
      </c>
      <c r="C31" s="20">
        <v>5169</v>
      </c>
      <c r="D31" s="21" t="s">
        <v>28</v>
      </c>
      <c r="E31" s="20"/>
      <c r="F31" s="21" t="s">
        <v>498</v>
      </c>
      <c r="G31" s="20"/>
      <c r="H31" s="22">
        <v>34.200000000000003</v>
      </c>
      <c r="I31" s="22">
        <v>34.200000000000003</v>
      </c>
      <c r="J31" s="23">
        <v>10</v>
      </c>
      <c r="K31" s="19" t="str">
        <f t="shared" si="0"/>
        <v>5</v>
      </c>
    </row>
    <row r="32" spans="1:11" x14ac:dyDescent="0.25">
      <c r="A32" s="20">
        <v>6402</v>
      </c>
      <c r="B32" s="21" t="s">
        <v>261</v>
      </c>
      <c r="C32" s="20">
        <v>5364</v>
      </c>
      <c r="D32" s="21" t="s">
        <v>262</v>
      </c>
      <c r="E32" s="20"/>
      <c r="F32" s="21" t="s">
        <v>499</v>
      </c>
      <c r="G32" s="20">
        <v>13011</v>
      </c>
      <c r="H32" s="22">
        <v>0</v>
      </c>
      <c r="I32" s="22">
        <v>361.3</v>
      </c>
      <c r="J32" s="23"/>
      <c r="K32" s="19" t="str">
        <f t="shared" si="0"/>
        <v>5</v>
      </c>
    </row>
    <row r="33" spans="1:11" x14ac:dyDescent="0.25">
      <c r="A33" s="20">
        <v>6402</v>
      </c>
      <c r="B33" s="21" t="s">
        <v>261</v>
      </c>
      <c r="C33" s="20">
        <v>5364</v>
      </c>
      <c r="D33" s="21" t="s">
        <v>262</v>
      </c>
      <c r="E33" s="20"/>
      <c r="F33" s="21" t="s">
        <v>500</v>
      </c>
      <c r="G33" s="20">
        <v>13015</v>
      </c>
      <c r="H33" s="22">
        <v>0</v>
      </c>
      <c r="I33" s="22">
        <v>3.2</v>
      </c>
      <c r="J33" s="23"/>
      <c r="K33" s="19" t="str">
        <f t="shared" si="0"/>
        <v>5</v>
      </c>
    </row>
    <row r="34" spans="1:11" x14ac:dyDescent="0.25">
      <c r="A34" s="24" t="s">
        <v>263</v>
      </c>
      <c r="B34" s="25"/>
      <c r="C34" s="24"/>
      <c r="D34" s="25"/>
      <c r="E34" s="24"/>
      <c r="F34" s="25"/>
      <c r="G34" s="24"/>
      <c r="H34" s="26">
        <v>1595.8</v>
      </c>
      <c r="I34" s="26">
        <v>2209.6999999999998</v>
      </c>
      <c r="J34" s="27">
        <v>1722.9</v>
      </c>
      <c r="K34" s="19" t="str">
        <f t="shared" si="0"/>
        <v/>
      </c>
    </row>
    <row r="35" spans="1:11" x14ac:dyDescent="0.25">
      <c r="A35" s="28" t="s">
        <v>12</v>
      </c>
      <c r="B35" s="29"/>
      <c r="C35" s="28"/>
      <c r="D35" s="29"/>
      <c r="E35" s="28"/>
      <c r="F35" s="29"/>
      <c r="G35" s="28"/>
      <c r="H35" s="30">
        <v>954</v>
      </c>
      <c r="I35" s="30">
        <v>954.1</v>
      </c>
      <c r="J35" s="31">
        <v>828</v>
      </c>
      <c r="K35" s="19" t="str">
        <f t="shared" si="0"/>
        <v/>
      </c>
    </row>
    <row r="36" spans="1:11" x14ac:dyDescent="0.25">
      <c r="A36" s="28" t="s">
        <v>13</v>
      </c>
      <c r="B36" s="29"/>
      <c r="C36" s="28"/>
      <c r="D36" s="29"/>
      <c r="E36" s="28"/>
      <c r="F36" s="29"/>
      <c r="G36" s="28"/>
      <c r="H36" s="30">
        <v>1595.8</v>
      </c>
      <c r="I36" s="30">
        <v>2209.6999999999998</v>
      </c>
      <c r="J36" s="31">
        <v>1722.9</v>
      </c>
      <c r="K36" s="19" t="str">
        <f t="shared" si="0"/>
        <v/>
      </c>
    </row>
    <row r="37" spans="1:11" x14ac:dyDescent="0.25">
      <c r="A37" s="28" t="s">
        <v>16</v>
      </c>
      <c r="B37" s="29"/>
      <c r="C37" s="28"/>
      <c r="D37" s="29"/>
      <c r="E37" s="28"/>
      <c r="F37" s="29"/>
      <c r="G37" s="28"/>
      <c r="H37" s="30">
        <v>-641.79999999999995</v>
      </c>
      <c r="I37" s="30">
        <v>-1255.5999999999999</v>
      </c>
      <c r="J37" s="31">
        <v>-894.9</v>
      </c>
      <c r="K37" s="19" t="str">
        <f t="shared" si="0"/>
        <v/>
      </c>
    </row>
    <row r="38" spans="1:11" x14ac:dyDescent="0.25">
      <c r="A38" s="20"/>
      <c r="B38" s="21"/>
      <c r="C38" s="20"/>
      <c r="D38" s="21"/>
      <c r="E38" s="20"/>
      <c r="F38" s="21"/>
      <c r="G38" s="20"/>
      <c r="H38" s="22"/>
      <c r="I38" s="22"/>
      <c r="J38" s="23"/>
    </row>
    <row r="39" spans="1:11" x14ac:dyDescent="0.25">
      <c r="A39" s="20"/>
      <c r="B39" s="21"/>
      <c r="C39" s="20"/>
      <c r="D39" s="21"/>
      <c r="E39" s="20"/>
      <c r="F39" s="21"/>
      <c r="G39" s="20"/>
      <c r="H39" s="22"/>
      <c r="I39" s="22"/>
      <c r="J39" s="23"/>
    </row>
  </sheetData>
  <mergeCells count="1">
    <mergeCell ref="A2:J2"/>
  </mergeCells>
  <pageMargins left="0.19685039369791668" right="0.19685039369791668" top="0.19685039369791668" bottom="0.39370078739583336" header="0.19685039369791668" footer="0.19685039369791668"/>
  <pageSetup paperSize="9" scale="56" fitToHeight="0" orientation="portrait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Normal="100" workbookViewId="0">
      <selection activeCell="L36" sqref="L36"/>
    </sheetView>
  </sheetViews>
  <sheetFormatPr defaultColWidth="8.69921875" defaultRowHeight="14.4" x14ac:dyDescent="0.25"/>
  <cols>
    <col min="1" max="1" width="5.09765625" style="32" customWidth="1"/>
    <col min="2" max="2" width="34.19921875" style="33" customWidth="1"/>
    <col min="3" max="3" width="6.3984375" style="32" customWidth="1"/>
    <col min="4" max="4" width="33.3984375" style="33" customWidth="1"/>
    <col min="5" max="5" width="7.69921875" style="32" customWidth="1"/>
    <col min="6" max="6" width="28.09765625" style="33" customWidth="1"/>
    <col min="7" max="7" width="7.69921875" style="32" customWidth="1"/>
    <col min="8" max="10" width="15.19921875" style="34" customWidth="1"/>
    <col min="11" max="11" width="0" style="19" hidden="1" customWidth="1"/>
    <col min="12" max="16384" width="8.69921875" style="19"/>
  </cols>
  <sheetData>
    <row r="1" spans="1:11" ht="36.15" customHeight="1" x14ac:dyDescent="0.25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678</v>
      </c>
    </row>
    <row r="2" spans="1:11" ht="15.6" customHeight="1" x14ac:dyDescent="0.25">
      <c r="A2" s="55" t="s">
        <v>264</v>
      </c>
      <c r="B2" s="55"/>
      <c r="C2" s="55"/>
      <c r="D2" s="55"/>
      <c r="E2" s="55"/>
      <c r="F2" s="55"/>
      <c r="G2" s="55"/>
      <c r="H2" s="55"/>
      <c r="I2" s="55"/>
      <c r="J2" s="55"/>
    </row>
    <row r="3" spans="1:11" ht="15.6" customHeight="1" x14ac:dyDescent="0.25">
      <c r="A3" s="56" t="s">
        <v>265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x14ac:dyDescent="0.25">
      <c r="A4" s="20"/>
      <c r="B4" s="21"/>
      <c r="C4" s="20">
        <v>1361</v>
      </c>
      <c r="D4" s="21" t="s">
        <v>26</v>
      </c>
      <c r="E4" s="20"/>
      <c r="F4" s="21" t="s">
        <v>501</v>
      </c>
      <c r="G4" s="20"/>
      <c r="H4" s="22">
        <v>0</v>
      </c>
      <c r="I4" s="22">
        <v>36.299999999999997</v>
      </c>
      <c r="J4" s="23"/>
      <c r="K4" s="19" t="str">
        <f>LEFT(C4,1)</f>
        <v>1</v>
      </c>
    </row>
    <row r="5" spans="1:11" x14ac:dyDescent="0.25">
      <c r="A5" s="20"/>
      <c r="B5" s="21"/>
      <c r="C5" s="20">
        <v>1361</v>
      </c>
      <c r="D5" s="21" t="s">
        <v>26</v>
      </c>
      <c r="E5" s="20">
        <v>1922</v>
      </c>
      <c r="F5" s="21" t="s">
        <v>266</v>
      </c>
      <c r="G5" s="20"/>
      <c r="H5" s="22">
        <v>500</v>
      </c>
      <c r="I5" s="22">
        <v>553.9</v>
      </c>
      <c r="J5" s="23">
        <v>550</v>
      </c>
      <c r="K5" s="19" t="str">
        <f t="shared" ref="K5:K44" si="0">LEFT(C5,1)</f>
        <v>1</v>
      </c>
    </row>
    <row r="6" spans="1:11" x14ac:dyDescent="0.25">
      <c r="A6" s="20"/>
      <c r="B6" s="21"/>
      <c r="C6" s="20">
        <v>1361</v>
      </c>
      <c r="D6" s="21" t="s">
        <v>26</v>
      </c>
      <c r="E6" s="20">
        <v>1923</v>
      </c>
      <c r="F6" s="21" t="s">
        <v>267</v>
      </c>
      <c r="G6" s="20"/>
      <c r="H6" s="22">
        <v>30</v>
      </c>
      <c r="I6" s="22">
        <v>30</v>
      </c>
      <c r="J6" s="23">
        <v>30</v>
      </c>
      <c r="K6" s="19" t="str">
        <f t="shared" si="0"/>
        <v>1</v>
      </c>
    </row>
    <row r="7" spans="1:11" x14ac:dyDescent="0.25">
      <c r="A7" s="20"/>
      <c r="B7" s="21"/>
      <c r="C7" s="20">
        <v>1361</v>
      </c>
      <c r="D7" s="21" t="s">
        <v>26</v>
      </c>
      <c r="E7" s="20">
        <v>136191</v>
      </c>
      <c r="F7" s="21" t="s">
        <v>268</v>
      </c>
      <c r="G7" s="20"/>
      <c r="H7" s="22">
        <v>150</v>
      </c>
      <c r="I7" s="22">
        <v>150</v>
      </c>
      <c r="J7" s="23">
        <v>150</v>
      </c>
      <c r="K7" s="19" t="str">
        <f t="shared" si="0"/>
        <v>1</v>
      </c>
    </row>
    <row r="8" spans="1:11" x14ac:dyDescent="0.25">
      <c r="A8" s="20"/>
      <c r="B8" s="21"/>
      <c r="C8" s="20">
        <v>4111</v>
      </c>
      <c r="D8" s="21" t="s">
        <v>269</v>
      </c>
      <c r="E8" s="20"/>
      <c r="F8" s="21" t="s">
        <v>502</v>
      </c>
      <c r="G8" s="20">
        <v>98008</v>
      </c>
      <c r="H8" s="22">
        <v>0</v>
      </c>
      <c r="I8" s="22">
        <v>30</v>
      </c>
      <c r="J8" s="23"/>
      <c r="K8" s="19" t="str">
        <f t="shared" si="0"/>
        <v>4</v>
      </c>
    </row>
    <row r="9" spans="1:11" x14ac:dyDescent="0.25">
      <c r="A9" s="20"/>
      <c r="B9" s="21"/>
      <c r="C9" s="20">
        <v>4121</v>
      </c>
      <c r="D9" s="21" t="s">
        <v>246</v>
      </c>
      <c r="E9" s="20"/>
      <c r="F9" s="21" t="s">
        <v>503</v>
      </c>
      <c r="G9" s="20"/>
      <c r="H9" s="22">
        <v>0</v>
      </c>
      <c r="I9" s="22">
        <v>27</v>
      </c>
      <c r="J9" s="23">
        <v>20</v>
      </c>
      <c r="K9" s="19" t="str">
        <f t="shared" si="0"/>
        <v>4</v>
      </c>
    </row>
    <row r="10" spans="1:11" x14ac:dyDescent="0.25">
      <c r="A10" s="20">
        <v>3639</v>
      </c>
      <c r="B10" s="21" t="s">
        <v>82</v>
      </c>
      <c r="C10" s="20">
        <v>2212</v>
      </c>
      <c r="D10" s="21" t="s">
        <v>37</v>
      </c>
      <c r="E10" s="20"/>
      <c r="F10" s="21" t="s">
        <v>504</v>
      </c>
      <c r="G10" s="20"/>
      <c r="H10" s="22">
        <v>0</v>
      </c>
      <c r="I10" s="22">
        <v>34.299999999999997</v>
      </c>
      <c r="J10" s="23">
        <v>30</v>
      </c>
      <c r="K10" s="19" t="str">
        <f t="shared" si="0"/>
        <v>2</v>
      </c>
    </row>
    <row r="11" spans="1:11" x14ac:dyDescent="0.25">
      <c r="A11" s="20">
        <v>6171</v>
      </c>
      <c r="B11" s="21" t="s">
        <v>39</v>
      </c>
      <c r="C11" s="20">
        <v>2212</v>
      </c>
      <c r="D11" s="21" t="s">
        <v>37</v>
      </c>
      <c r="E11" s="20"/>
      <c r="F11" s="21" t="s">
        <v>505</v>
      </c>
      <c r="G11" s="20"/>
      <c r="H11" s="22">
        <v>0</v>
      </c>
      <c r="I11" s="22">
        <v>11.6</v>
      </c>
      <c r="J11" s="23">
        <v>10</v>
      </c>
      <c r="K11" s="19" t="str">
        <f t="shared" si="0"/>
        <v>2</v>
      </c>
    </row>
    <row r="12" spans="1:11" x14ac:dyDescent="0.25">
      <c r="A12" s="24" t="s">
        <v>270</v>
      </c>
      <c r="B12" s="25"/>
      <c r="C12" s="24"/>
      <c r="D12" s="25"/>
      <c r="E12" s="24"/>
      <c r="F12" s="25"/>
      <c r="G12" s="24"/>
      <c r="H12" s="26">
        <v>680</v>
      </c>
      <c r="I12" s="26">
        <v>873.1</v>
      </c>
      <c r="J12" s="27">
        <v>790</v>
      </c>
      <c r="K12" s="19" t="str">
        <f t="shared" si="0"/>
        <v/>
      </c>
    </row>
    <row r="13" spans="1:11" x14ac:dyDescent="0.25">
      <c r="A13" s="20">
        <v>3399</v>
      </c>
      <c r="B13" s="21" t="s">
        <v>154</v>
      </c>
      <c r="C13" s="20">
        <v>5194</v>
      </c>
      <c r="D13" s="21" t="s">
        <v>256</v>
      </c>
      <c r="E13" s="20">
        <v>902</v>
      </c>
      <c r="F13" s="21" t="s">
        <v>271</v>
      </c>
      <c r="G13" s="20"/>
      <c r="H13" s="22">
        <v>100</v>
      </c>
      <c r="I13" s="22">
        <v>100</v>
      </c>
      <c r="J13" s="23">
        <v>100</v>
      </c>
      <c r="K13" s="19" t="str">
        <f t="shared" si="0"/>
        <v>5</v>
      </c>
    </row>
    <row r="14" spans="1:11" x14ac:dyDescent="0.25">
      <c r="A14" s="20">
        <v>6118</v>
      </c>
      <c r="B14" s="21" t="s">
        <v>272</v>
      </c>
      <c r="C14" s="20">
        <v>5139</v>
      </c>
      <c r="D14" s="21" t="s">
        <v>167</v>
      </c>
      <c r="E14" s="20"/>
      <c r="F14" s="21" t="s">
        <v>502</v>
      </c>
      <c r="G14" s="20">
        <v>98008</v>
      </c>
      <c r="H14" s="22">
        <v>0</v>
      </c>
      <c r="I14" s="22">
        <v>30</v>
      </c>
      <c r="J14" s="23"/>
      <c r="K14" s="19" t="str">
        <f t="shared" si="0"/>
        <v>5</v>
      </c>
    </row>
    <row r="15" spans="1:11" x14ac:dyDescent="0.25">
      <c r="A15" s="20">
        <v>6171</v>
      </c>
      <c r="B15" s="21" t="s">
        <v>39</v>
      </c>
      <c r="C15" s="20">
        <v>5021</v>
      </c>
      <c r="D15" s="21" t="s">
        <v>169</v>
      </c>
      <c r="E15" s="20">
        <v>901</v>
      </c>
      <c r="F15" s="21" t="s">
        <v>506</v>
      </c>
      <c r="G15" s="20"/>
      <c r="H15" s="22">
        <v>70</v>
      </c>
      <c r="I15" s="22">
        <v>70</v>
      </c>
      <c r="J15" s="23">
        <v>70</v>
      </c>
      <c r="K15" s="19" t="str">
        <f t="shared" si="0"/>
        <v>5</v>
      </c>
    </row>
    <row r="16" spans="1:11" x14ac:dyDescent="0.25">
      <c r="A16" s="20">
        <v>6171</v>
      </c>
      <c r="B16" s="21" t="s">
        <v>39</v>
      </c>
      <c r="C16" s="20">
        <v>5031</v>
      </c>
      <c r="D16" s="21" t="s">
        <v>250</v>
      </c>
      <c r="E16" s="20">
        <v>901</v>
      </c>
      <c r="F16" s="21" t="s">
        <v>507</v>
      </c>
      <c r="G16" s="20"/>
      <c r="H16" s="22">
        <v>15</v>
      </c>
      <c r="I16" s="22">
        <v>15</v>
      </c>
      <c r="J16" s="23">
        <v>15</v>
      </c>
      <c r="K16" s="19" t="str">
        <f t="shared" si="0"/>
        <v>5</v>
      </c>
    </row>
    <row r="17" spans="1:11" x14ac:dyDescent="0.25">
      <c r="A17" s="20">
        <v>6171</v>
      </c>
      <c r="B17" s="21" t="s">
        <v>39</v>
      </c>
      <c r="C17" s="20">
        <v>5032</v>
      </c>
      <c r="D17" s="21" t="s">
        <v>251</v>
      </c>
      <c r="E17" s="20">
        <v>901</v>
      </c>
      <c r="F17" s="21" t="s">
        <v>508</v>
      </c>
      <c r="G17" s="20"/>
      <c r="H17" s="22">
        <v>5</v>
      </c>
      <c r="I17" s="22">
        <v>4.5</v>
      </c>
      <c r="J17" s="23">
        <v>5</v>
      </c>
      <c r="K17" s="19" t="str">
        <f t="shared" si="0"/>
        <v>5</v>
      </c>
    </row>
    <row r="18" spans="1:11" x14ac:dyDescent="0.25">
      <c r="A18" s="20">
        <v>6171</v>
      </c>
      <c r="B18" s="21" t="s">
        <v>39</v>
      </c>
      <c r="C18" s="20">
        <v>5139</v>
      </c>
      <c r="D18" s="21" t="s">
        <v>167</v>
      </c>
      <c r="E18" s="20">
        <v>901</v>
      </c>
      <c r="F18" s="21" t="s">
        <v>509</v>
      </c>
      <c r="G18" s="20"/>
      <c r="H18" s="22">
        <v>10</v>
      </c>
      <c r="I18" s="22">
        <v>10.5</v>
      </c>
      <c r="J18" s="23">
        <v>10</v>
      </c>
      <c r="K18" s="19" t="str">
        <f t="shared" si="0"/>
        <v>5</v>
      </c>
    </row>
    <row r="19" spans="1:11" x14ac:dyDescent="0.25">
      <c r="A19" s="20">
        <v>6402</v>
      </c>
      <c r="B19" s="21" t="s">
        <v>261</v>
      </c>
      <c r="C19" s="20">
        <v>5364</v>
      </c>
      <c r="D19" s="21" t="s">
        <v>262</v>
      </c>
      <c r="E19" s="20"/>
      <c r="F19" s="21" t="s">
        <v>510</v>
      </c>
      <c r="G19" s="20">
        <v>98193</v>
      </c>
      <c r="H19" s="22">
        <v>0</v>
      </c>
      <c r="I19" s="22">
        <v>57.8</v>
      </c>
      <c r="J19" s="23"/>
      <c r="K19" s="19" t="str">
        <f t="shared" si="0"/>
        <v>5</v>
      </c>
    </row>
    <row r="20" spans="1:11" x14ac:dyDescent="0.25">
      <c r="A20" s="24" t="s">
        <v>273</v>
      </c>
      <c r="B20" s="25"/>
      <c r="C20" s="24"/>
      <c r="D20" s="25"/>
      <c r="E20" s="24"/>
      <c r="F20" s="25"/>
      <c r="G20" s="24"/>
      <c r="H20" s="26">
        <v>200</v>
      </c>
      <c r="I20" s="26">
        <v>287.8</v>
      </c>
      <c r="J20" s="27">
        <v>200</v>
      </c>
      <c r="K20" s="19" t="str">
        <f t="shared" si="0"/>
        <v/>
      </c>
    </row>
    <row r="21" spans="1:11" x14ac:dyDescent="0.25">
      <c r="A21" s="35" t="s">
        <v>274</v>
      </c>
      <c r="B21" s="36" t="s">
        <v>275</v>
      </c>
      <c r="C21" s="35"/>
      <c r="D21" s="36"/>
      <c r="E21" s="35"/>
      <c r="F21" s="36"/>
      <c r="G21" s="35"/>
      <c r="H21" s="37">
        <v>680</v>
      </c>
      <c r="I21" s="37">
        <v>873.1</v>
      </c>
      <c r="J21" s="38">
        <v>790</v>
      </c>
      <c r="K21" s="19" t="str">
        <f t="shared" si="0"/>
        <v/>
      </c>
    </row>
    <row r="22" spans="1:11" x14ac:dyDescent="0.25">
      <c r="A22" s="35" t="s">
        <v>276</v>
      </c>
      <c r="B22" s="36" t="s">
        <v>275</v>
      </c>
      <c r="C22" s="35"/>
      <c r="D22" s="36"/>
      <c r="E22" s="35"/>
      <c r="F22" s="36"/>
      <c r="G22" s="35"/>
      <c r="H22" s="37">
        <v>200</v>
      </c>
      <c r="I22" s="37">
        <v>287.8</v>
      </c>
      <c r="J22" s="38">
        <v>200</v>
      </c>
      <c r="K22" s="19" t="str">
        <f t="shared" si="0"/>
        <v/>
      </c>
    </row>
    <row r="23" spans="1:11" x14ac:dyDescent="0.25">
      <c r="A23" s="35" t="s">
        <v>277</v>
      </c>
      <c r="B23" s="36" t="s">
        <v>275</v>
      </c>
      <c r="C23" s="35"/>
      <c r="D23" s="36"/>
      <c r="E23" s="35"/>
      <c r="F23" s="36"/>
      <c r="G23" s="35"/>
      <c r="H23" s="37">
        <v>480</v>
      </c>
      <c r="I23" s="37">
        <v>585.29999999999995</v>
      </c>
      <c r="J23" s="38">
        <v>590</v>
      </c>
      <c r="K23" s="19" t="str">
        <f t="shared" si="0"/>
        <v/>
      </c>
    </row>
    <row r="24" spans="1:11" ht="15.6" customHeight="1" x14ac:dyDescent="0.25">
      <c r="A24" s="57" t="s">
        <v>278</v>
      </c>
      <c r="B24" s="57"/>
      <c r="C24" s="57"/>
      <c r="D24" s="57"/>
      <c r="E24" s="57"/>
      <c r="F24" s="57"/>
      <c r="G24" s="57"/>
      <c r="H24" s="57"/>
      <c r="I24" s="57"/>
      <c r="J24" s="58"/>
      <c r="K24" s="19" t="str">
        <f t="shared" si="0"/>
        <v/>
      </c>
    </row>
    <row r="25" spans="1:11" x14ac:dyDescent="0.25">
      <c r="A25" s="20"/>
      <c r="B25" s="21"/>
      <c r="C25" s="20">
        <v>1361</v>
      </c>
      <c r="D25" s="21" t="s">
        <v>26</v>
      </c>
      <c r="E25" s="20"/>
      <c r="F25" s="21" t="s">
        <v>511</v>
      </c>
      <c r="G25" s="20"/>
      <c r="H25" s="22">
        <v>170</v>
      </c>
      <c r="I25" s="22">
        <v>170</v>
      </c>
      <c r="J25" s="23">
        <v>170</v>
      </c>
      <c r="K25" s="19" t="str">
        <f t="shared" si="0"/>
        <v>1</v>
      </c>
    </row>
    <row r="26" spans="1:11" x14ac:dyDescent="0.25">
      <c r="A26" s="20">
        <v>6171</v>
      </c>
      <c r="B26" s="21" t="s">
        <v>39</v>
      </c>
      <c r="C26" s="20">
        <v>2212</v>
      </c>
      <c r="D26" s="21" t="s">
        <v>37</v>
      </c>
      <c r="E26" s="20"/>
      <c r="F26" s="21" t="s">
        <v>512</v>
      </c>
      <c r="G26" s="20"/>
      <c r="H26" s="22">
        <v>0</v>
      </c>
      <c r="I26" s="22">
        <v>72.2</v>
      </c>
      <c r="J26" s="23">
        <v>30</v>
      </c>
      <c r="K26" s="19" t="str">
        <f t="shared" si="0"/>
        <v>2</v>
      </c>
    </row>
    <row r="27" spans="1:11" x14ac:dyDescent="0.25">
      <c r="A27" s="24" t="s">
        <v>279</v>
      </c>
      <c r="B27" s="25"/>
      <c r="C27" s="24"/>
      <c r="D27" s="25"/>
      <c r="E27" s="24"/>
      <c r="F27" s="25"/>
      <c r="G27" s="24"/>
      <c r="H27" s="26">
        <v>170</v>
      </c>
      <c r="I27" s="26">
        <v>242.2</v>
      </c>
      <c r="J27" s="27">
        <v>200</v>
      </c>
      <c r="K27" s="19" t="str">
        <f t="shared" si="0"/>
        <v/>
      </c>
    </row>
    <row r="28" spans="1:11" x14ac:dyDescent="0.25">
      <c r="A28" s="35" t="s">
        <v>280</v>
      </c>
      <c r="B28" s="36" t="s">
        <v>281</v>
      </c>
      <c r="C28" s="35"/>
      <c r="D28" s="36"/>
      <c r="E28" s="35"/>
      <c r="F28" s="36"/>
      <c r="G28" s="35"/>
      <c r="H28" s="37">
        <v>170</v>
      </c>
      <c r="I28" s="37">
        <v>242.2</v>
      </c>
      <c r="J28" s="38">
        <v>200</v>
      </c>
      <c r="K28" s="19" t="str">
        <f t="shared" si="0"/>
        <v/>
      </c>
    </row>
    <row r="29" spans="1:11" ht="15.6" customHeight="1" x14ac:dyDescent="0.25">
      <c r="A29" s="57" t="s">
        <v>282</v>
      </c>
      <c r="B29" s="57"/>
      <c r="C29" s="57"/>
      <c r="D29" s="57"/>
      <c r="E29" s="57"/>
      <c r="F29" s="57"/>
      <c r="G29" s="57"/>
      <c r="H29" s="57"/>
      <c r="I29" s="57"/>
      <c r="J29" s="58"/>
      <c r="K29" s="19" t="str">
        <f t="shared" si="0"/>
        <v/>
      </c>
    </row>
    <row r="30" spans="1:11" x14ac:dyDescent="0.25">
      <c r="A30" s="20"/>
      <c r="B30" s="21"/>
      <c r="C30" s="20">
        <v>1353</v>
      </c>
      <c r="D30" s="21" t="s">
        <v>283</v>
      </c>
      <c r="E30" s="20"/>
      <c r="F30" s="21" t="s">
        <v>513</v>
      </c>
      <c r="G30" s="20"/>
      <c r="H30" s="22">
        <v>200</v>
      </c>
      <c r="I30" s="22">
        <v>200</v>
      </c>
      <c r="J30" s="23">
        <v>180</v>
      </c>
      <c r="K30" s="19" t="str">
        <f t="shared" si="0"/>
        <v>1</v>
      </c>
    </row>
    <row r="31" spans="1:11" x14ac:dyDescent="0.25">
      <c r="A31" s="20"/>
      <c r="B31" s="21"/>
      <c r="C31" s="20">
        <v>1361</v>
      </c>
      <c r="D31" s="21" t="s">
        <v>26</v>
      </c>
      <c r="E31" s="20"/>
      <c r="F31" s="21" t="s">
        <v>515</v>
      </c>
      <c r="G31" s="20"/>
      <c r="H31" s="22">
        <v>1500</v>
      </c>
      <c r="I31" s="22">
        <v>1500</v>
      </c>
      <c r="J31" s="23">
        <v>1400</v>
      </c>
      <c r="K31" s="19" t="str">
        <f t="shared" si="0"/>
        <v>1</v>
      </c>
    </row>
    <row r="32" spans="1:11" x14ac:dyDescent="0.25">
      <c r="A32" s="20">
        <v>2219</v>
      </c>
      <c r="B32" s="21" t="s">
        <v>203</v>
      </c>
      <c r="C32" s="20">
        <v>2111</v>
      </c>
      <c r="D32" s="21" t="s">
        <v>50</v>
      </c>
      <c r="E32" s="20"/>
      <c r="F32" s="21" t="s">
        <v>514</v>
      </c>
      <c r="G32" s="20"/>
      <c r="H32" s="22">
        <v>0</v>
      </c>
      <c r="I32" s="22">
        <v>22</v>
      </c>
      <c r="J32" s="23">
        <v>10</v>
      </c>
      <c r="K32" s="19" t="str">
        <f t="shared" si="0"/>
        <v>2</v>
      </c>
    </row>
    <row r="33" spans="1:11" x14ac:dyDescent="0.25">
      <c r="A33" s="20">
        <v>2223</v>
      </c>
      <c r="B33" s="21" t="s">
        <v>284</v>
      </c>
      <c r="C33" s="20">
        <v>2212</v>
      </c>
      <c r="D33" s="21" t="s">
        <v>37</v>
      </c>
      <c r="E33" s="20"/>
      <c r="F33" s="21" t="s">
        <v>516</v>
      </c>
      <c r="G33" s="20"/>
      <c r="H33" s="22">
        <v>0</v>
      </c>
      <c r="I33" s="22">
        <v>124.2</v>
      </c>
      <c r="J33" s="23"/>
      <c r="K33" s="19" t="str">
        <f t="shared" si="0"/>
        <v>2</v>
      </c>
    </row>
    <row r="34" spans="1:11" x14ac:dyDescent="0.25">
      <c r="A34" s="20">
        <v>2299</v>
      </c>
      <c r="B34" s="21" t="s">
        <v>285</v>
      </c>
      <c r="C34" s="20">
        <v>2212</v>
      </c>
      <c r="D34" s="21" t="s">
        <v>37</v>
      </c>
      <c r="E34" s="20"/>
      <c r="F34" s="21" t="s">
        <v>517</v>
      </c>
      <c r="G34" s="20"/>
      <c r="H34" s="22">
        <v>0</v>
      </c>
      <c r="I34" s="22">
        <v>314</v>
      </c>
      <c r="J34" s="23">
        <v>140</v>
      </c>
      <c r="K34" s="19" t="str">
        <f t="shared" si="0"/>
        <v>2</v>
      </c>
    </row>
    <row r="35" spans="1:11" x14ac:dyDescent="0.25">
      <c r="A35" s="20">
        <v>2299</v>
      </c>
      <c r="B35" s="21" t="s">
        <v>285</v>
      </c>
      <c r="C35" s="20">
        <v>2212</v>
      </c>
      <c r="D35" s="21" t="s">
        <v>37</v>
      </c>
      <c r="E35" s="20">
        <v>31526</v>
      </c>
      <c r="F35" s="21" t="s">
        <v>518</v>
      </c>
      <c r="G35" s="20"/>
      <c r="H35" s="22">
        <v>0</v>
      </c>
      <c r="I35" s="22">
        <v>2988.2</v>
      </c>
      <c r="J35" s="23">
        <v>5000</v>
      </c>
      <c r="K35" s="19" t="str">
        <f t="shared" si="0"/>
        <v>2</v>
      </c>
    </row>
    <row r="36" spans="1:11" x14ac:dyDescent="0.25">
      <c r="A36" s="24" t="s">
        <v>286</v>
      </c>
      <c r="B36" s="25"/>
      <c r="C36" s="24"/>
      <c r="D36" s="25"/>
      <c r="E36" s="24"/>
      <c r="F36" s="25"/>
      <c r="G36" s="24"/>
      <c r="H36" s="26">
        <v>1700</v>
      </c>
      <c r="I36" s="26">
        <v>5148.3999999999996</v>
      </c>
      <c r="J36" s="27">
        <v>6730</v>
      </c>
      <c r="K36" s="19" t="str">
        <f t="shared" si="0"/>
        <v/>
      </c>
    </row>
    <row r="37" spans="1:11" x14ac:dyDescent="0.25">
      <c r="A37" s="20">
        <v>2223</v>
      </c>
      <c r="B37" s="21" t="s">
        <v>284</v>
      </c>
      <c r="C37" s="20">
        <v>5169</v>
      </c>
      <c r="D37" s="21" t="s">
        <v>28</v>
      </c>
      <c r="E37" s="20"/>
      <c r="F37" s="21" t="s">
        <v>519</v>
      </c>
      <c r="G37" s="20"/>
      <c r="H37" s="22">
        <v>50</v>
      </c>
      <c r="I37" s="22">
        <v>50</v>
      </c>
      <c r="J37" s="23">
        <v>50</v>
      </c>
      <c r="K37" s="19" t="str">
        <f t="shared" si="0"/>
        <v>5</v>
      </c>
    </row>
    <row r="38" spans="1:11" x14ac:dyDescent="0.25">
      <c r="A38" s="24" t="s">
        <v>287</v>
      </c>
      <c r="B38" s="25"/>
      <c r="C38" s="24"/>
      <c r="D38" s="25"/>
      <c r="E38" s="24"/>
      <c r="F38" s="25"/>
      <c r="G38" s="24"/>
      <c r="H38" s="26">
        <v>50</v>
      </c>
      <c r="I38" s="26">
        <v>50</v>
      </c>
      <c r="J38" s="27">
        <v>50</v>
      </c>
      <c r="K38" s="19" t="str">
        <f t="shared" si="0"/>
        <v/>
      </c>
    </row>
    <row r="39" spans="1:11" x14ac:dyDescent="0.25">
      <c r="A39" s="35" t="s">
        <v>288</v>
      </c>
      <c r="B39" s="36" t="s">
        <v>289</v>
      </c>
      <c r="C39" s="35"/>
      <c r="D39" s="36"/>
      <c r="E39" s="35"/>
      <c r="F39" s="36"/>
      <c r="G39" s="35"/>
      <c r="H39" s="37">
        <v>1700</v>
      </c>
      <c r="I39" s="37">
        <v>5148.3999999999996</v>
      </c>
      <c r="J39" s="38">
        <v>6730</v>
      </c>
      <c r="K39" s="19" t="str">
        <f t="shared" si="0"/>
        <v/>
      </c>
    </row>
    <row r="40" spans="1:11" x14ac:dyDescent="0.25">
      <c r="A40" s="35" t="s">
        <v>290</v>
      </c>
      <c r="B40" s="36" t="s">
        <v>289</v>
      </c>
      <c r="C40" s="35"/>
      <c r="D40" s="36"/>
      <c r="E40" s="35"/>
      <c r="F40" s="36"/>
      <c r="G40" s="35"/>
      <c r="H40" s="37">
        <v>50</v>
      </c>
      <c r="I40" s="37">
        <v>50</v>
      </c>
      <c r="J40" s="38">
        <v>50</v>
      </c>
      <c r="K40" s="19" t="str">
        <f t="shared" si="0"/>
        <v/>
      </c>
    </row>
    <row r="41" spans="1:11" x14ac:dyDescent="0.25">
      <c r="A41" s="35" t="s">
        <v>291</v>
      </c>
      <c r="B41" s="36" t="s">
        <v>289</v>
      </c>
      <c r="C41" s="35"/>
      <c r="D41" s="36"/>
      <c r="E41" s="35"/>
      <c r="F41" s="36"/>
      <c r="G41" s="35"/>
      <c r="H41" s="37">
        <v>1650</v>
      </c>
      <c r="I41" s="37">
        <v>5098.3999999999996</v>
      </c>
      <c r="J41" s="38">
        <v>6680</v>
      </c>
      <c r="K41" s="19" t="str">
        <f t="shared" si="0"/>
        <v/>
      </c>
    </row>
    <row r="42" spans="1:11" x14ac:dyDescent="0.25">
      <c r="A42" s="28" t="s">
        <v>12</v>
      </c>
      <c r="B42" s="29"/>
      <c r="C42" s="28"/>
      <c r="D42" s="29"/>
      <c r="E42" s="28"/>
      <c r="F42" s="29"/>
      <c r="G42" s="28"/>
      <c r="H42" s="30">
        <v>2550</v>
      </c>
      <c r="I42" s="30">
        <v>6263.7</v>
      </c>
      <c r="J42" s="31">
        <v>7720</v>
      </c>
      <c r="K42" s="19" t="str">
        <f t="shared" si="0"/>
        <v/>
      </c>
    </row>
    <row r="43" spans="1:11" x14ac:dyDescent="0.25">
      <c r="A43" s="28" t="s">
        <v>13</v>
      </c>
      <c r="B43" s="29"/>
      <c r="C43" s="28"/>
      <c r="D43" s="29"/>
      <c r="E43" s="28"/>
      <c r="F43" s="29"/>
      <c r="G43" s="28"/>
      <c r="H43" s="30">
        <v>250</v>
      </c>
      <c r="I43" s="30">
        <v>337.8</v>
      </c>
      <c r="J43" s="31">
        <v>250</v>
      </c>
      <c r="K43" s="19" t="str">
        <f t="shared" si="0"/>
        <v/>
      </c>
    </row>
    <row r="44" spans="1:11" x14ac:dyDescent="0.25">
      <c r="A44" s="28" t="s">
        <v>16</v>
      </c>
      <c r="B44" s="29"/>
      <c r="C44" s="28"/>
      <c r="D44" s="29"/>
      <c r="E44" s="28"/>
      <c r="F44" s="29"/>
      <c r="G44" s="28"/>
      <c r="H44" s="30">
        <v>2300</v>
      </c>
      <c r="I44" s="30">
        <v>5925.9</v>
      </c>
      <c r="J44" s="31">
        <v>7470</v>
      </c>
      <c r="K44" s="19" t="str">
        <f t="shared" si="0"/>
        <v/>
      </c>
    </row>
  </sheetData>
  <mergeCells count="4">
    <mergeCell ref="A2:J2"/>
    <mergeCell ref="A3:J3"/>
    <mergeCell ref="A24:J24"/>
    <mergeCell ref="A29:J29"/>
  </mergeCells>
  <pageMargins left="0.19685039369791668" right="0.19685039369791668" top="0.19685039369791668" bottom="0.39370078739583336" header="0.19685039369791668" footer="0.19685039369791668"/>
  <pageSetup paperSize="9" scale="55" fitToHeight="0" orientation="portrait" r:id="rId1"/>
  <headerFooter>
    <oddFooter>&amp;R&amp;D (str. &amp;P z &amp;N)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opLeftCell="A46" zoomScaleNormal="100" workbookViewId="0">
      <selection activeCell="N51" sqref="N51"/>
    </sheetView>
  </sheetViews>
  <sheetFormatPr defaultColWidth="8.69921875" defaultRowHeight="14.4" x14ac:dyDescent="0.25"/>
  <cols>
    <col min="1" max="1" width="5.69921875" style="32" customWidth="1"/>
    <col min="2" max="2" width="32.5" style="33" customWidth="1"/>
    <col min="3" max="3" width="5.69921875" style="32" customWidth="1"/>
    <col min="4" max="4" width="32.59765625" style="33" customWidth="1"/>
    <col min="5" max="5" width="7.5" style="32" customWidth="1"/>
    <col min="6" max="6" width="35" style="33" customWidth="1"/>
    <col min="7" max="7" width="6.19921875" style="32" customWidth="1"/>
    <col min="8" max="10" width="15.19921875" style="34" customWidth="1"/>
    <col min="11" max="11" width="0" style="19" hidden="1" customWidth="1"/>
    <col min="12" max="16384" width="8.69921875" style="19"/>
  </cols>
  <sheetData>
    <row r="1" spans="1:11" ht="36.15" customHeight="1" x14ac:dyDescent="0.25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679</v>
      </c>
    </row>
    <row r="2" spans="1:11" ht="15.6" customHeight="1" x14ac:dyDescent="0.25">
      <c r="A2" s="55" t="s">
        <v>292</v>
      </c>
      <c r="B2" s="55"/>
      <c r="C2" s="55"/>
      <c r="D2" s="55"/>
      <c r="E2" s="55"/>
      <c r="F2" s="55"/>
      <c r="G2" s="55"/>
      <c r="H2" s="55"/>
      <c r="I2" s="55"/>
      <c r="J2" s="55"/>
    </row>
    <row r="3" spans="1:11" ht="15.6" customHeight="1" x14ac:dyDescent="0.25">
      <c r="A3" s="56" t="s">
        <v>293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x14ac:dyDescent="0.25">
      <c r="A4" s="20"/>
      <c r="B4" s="21"/>
      <c r="C4" s="20">
        <v>4122</v>
      </c>
      <c r="D4" s="21" t="s">
        <v>89</v>
      </c>
      <c r="E4" s="20">
        <v>33191</v>
      </c>
      <c r="F4" s="21" t="s">
        <v>521</v>
      </c>
      <c r="G4" s="20">
        <v>214</v>
      </c>
      <c r="H4" s="22">
        <v>0</v>
      </c>
      <c r="I4" s="22">
        <v>760</v>
      </c>
      <c r="J4" s="23"/>
      <c r="K4" s="19" t="str">
        <f>LEFT(C4,1)</f>
        <v>4</v>
      </c>
    </row>
    <row r="5" spans="1:11" x14ac:dyDescent="0.25">
      <c r="A5" s="20">
        <v>3399</v>
      </c>
      <c r="B5" s="21" t="s">
        <v>154</v>
      </c>
      <c r="C5" s="20">
        <v>2111</v>
      </c>
      <c r="D5" s="21" t="s">
        <v>50</v>
      </c>
      <c r="E5" s="20">
        <v>2016</v>
      </c>
      <c r="F5" s="21" t="s">
        <v>522</v>
      </c>
      <c r="G5" s="20"/>
      <c r="H5" s="22">
        <v>0</v>
      </c>
      <c r="I5" s="22">
        <v>56.1</v>
      </c>
      <c r="J5" s="23">
        <v>57</v>
      </c>
      <c r="K5" s="19" t="str">
        <f t="shared" ref="K5:K68" si="0">LEFT(C5,1)</f>
        <v>2</v>
      </c>
    </row>
    <row r="6" spans="1:11" x14ac:dyDescent="0.25">
      <c r="A6" s="20">
        <v>3399</v>
      </c>
      <c r="B6" s="21" t="s">
        <v>154</v>
      </c>
      <c r="C6" s="20">
        <v>2321</v>
      </c>
      <c r="D6" s="21" t="s">
        <v>294</v>
      </c>
      <c r="E6" s="20">
        <v>2016</v>
      </c>
      <c r="F6" s="21" t="s">
        <v>523</v>
      </c>
      <c r="G6" s="20"/>
      <c r="H6" s="22">
        <v>25</v>
      </c>
      <c r="I6" s="22">
        <v>38</v>
      </c>
      <c r="J6" s="23">
        <v>38</v>
      </c>
      <c r="K6" s="19" t="str">
        <f t="shared" si="0"/>
        <v>2</v>
      </c>
    </row>
    <row r="7" spans="1:11" x14ac:dyDescent="0.25">
      <c r="A7" s="24" t="s">
        <v>295</v>
      </c>
      <c r="B7" s="25"/>
      <c r="C7" s="24"/>
      <c r="D7" s="25"/>
      <c r="E7" s="24"/>
      <c r="F7" s="25"/>
      <c r="G7" s="24"/>
      <c r="H7" s="26">
        <v>25</v>
      </c>
      <c r="I7" s="26">
        <v>854.1</v>
      </c>
      <c r="J7" s="27">
        <v>95</v>
      </c>
      <c r="K7" s="19" t="str">
        <f t="shared" si="0"/>
        <v/>
      </c>
    </row>
    <row r="8" spans="1:11" x14ac:dyDescent="0.25">
      <c r="A8" s="20">
        <v>3111</v>
      </c>
      <c r="B8" s="21" t="s">
        <v>106</v>
      </c>
      <c r="C8" s="20">
        <v>5229</v>
      </c>
      <c r="D8" s="21" t="s">
        <v>155</v>
      </c>
      <c r="E8" s="20">
        <v>1408</v>
      </c>
      <c r="F8" s="21" t="s">
        <v>520</v>
      </c>
      <c r="G8" s="20"/>
      <c r="H8" s="22">
        <v>174.4</v>
      </c>
      <c r="I8" s="22">
        <v>174.4</v>
      </c>
      <c r="J8" s="23">
        <v>400</v>
      </c>
      <c r="K8" s="19" t="str">
        <f t="shared" si="0"/>
        <v>5</v>
      </c>
    </row>
    <row r="9" spans="1:11" x14ac:dyDescent="0.25">
      <c r="A9" s="20">
        <v>3319</v>
      </c>
      <c r="B9" s="21" t="s">
        <v>296</v>
      </c>
      <c r="C9" s="20">
        <v>5021</v>
      </c>
      <c r="D9" s="21" t="s">
        <v>169</v>
      </c>
      <c r="E9" s="20"/>
      <c r="F9" s="21" t="s">
        <v>525</v>
      </c>
      <c r="G9" s="20"/>
      <c r="H9" s="22">
        <v>25</v>
      </c>
      <c r="I9" s="22">
        <v>25</v>
      </c>
      <c r="J9" s="23">
        <v>25</v>
      </c>
      <c r="K9" s="19" t="str">
        <f t="shared" si="0"/>
        <v>5</v>
      </c>
    </row>
    <row r="10" spans="1:11" x14ac:dyDescent="0.25">
      <c r="A10" s="20">
        <v>3319</v>
      </c>
      <c r="B10" s="21" t="s">
        <v>296</v>
      </c>
      <c r="C10" s="20">
        <v>5021</v>
      </c>
      <c r="D10" s="21" t="s">
        <v>169</v>
      </c>
      <c r="E10" s="20">
        <v>33194</v>
      </c>
      <c r="F10" s="21" t="s">
        <v>524</v>
      </c>
      <c r="G10" s="20"/>
      <c r="H10" s="22">
        <v>0</v>
      </c>
      <c r="I10" s="22">
        <v>15.5</v>
      </c>
      <c r="J10" s="23"/>
      <c r="K10" s="19" t="str">
        <f t="shared" si="0"/>
        <v>5</v>
      </c>
    </row>
    <row r="11" spans="1:11" x14ac:dyDescent="0.25">
      <c r="A11" s="20">
        <v>3319</v>
      </c>
      <c r="B11" s="21" t="s">
        <v>296</v>
      </c>
      <c r="C11" s="20">
        <v>5169</v>
      </c>
      <c r="D11" s="21" t="s">
        <v>28</v>
      </c>
      <c r="E11" s="20">
        <v>33191</v>
      </c>
      <c r="F11" s="21" t="s">
        <v>526</v>
      </c>
      <c r="G11" s="20">
        <v>214</v>
      </c>
      <c r="H11" s="22">
        <v>0</v>
      </c>
      <c r="I11" s="22">
        <v>760</v>
      </c>
      <c r="J11" s="23"/>
      <c r="K11" s="19" t="str">
        <f t="shared" si="0"/>
        <v>5</v>
      </c>
    </row>
    <row r="12" spans="1:11" x14ac:dyDescent="0.25">
      <c r="A12" s="20">
        <v>3319</v>
      </c>
      <c r="B12" s="21" t="s">
        <v>296</v>
      </c>
      <c r="C12" s="20">
        <v>5169</v>
      </c>
      <c r="D12" s="21" t="s">
        <v>28</v>
      </c>
      <c r="E12" s="20">
        <v>33194</v>
      </c>
      <c r="F12" s="21" t="s">
        <v>524</v>
      </c>
      <c r="G12" s="20"/>
      <c r="H12" s="22">
        <v>500</v>
      </c>
      <c r="I12" s="22">
        <v>514.5</v>
      </c>
      <c r="J12" s="23">
        <v>700</v>
      </c>
      <c r="K12" s="19" t="str">
        <f t="shared" si="0"/>
        <v>5</v>
      </c>
    </row>
    <row r="13" spans="1:11" x14ac:dyDescent="0.25">
      <c r="A13" s="20">
        <v>3349</v>
      </c>
      <c r="B13" s="21" t="s">
        <v>297</v>
      </c>
      <c r="C13" s="20">
        <v>5139</v>
      </c>
      <c r="D13" s="21" t="s">
        <v>167</v>
      </c>
      <c r="E13" s="20"/>
      <c r="F13" s="21" t="s">
        <v>527</v>
      </c>
      <c r="G13" s="20"/>
      <c r="H13" s="22">
        <v>380</v>
      </c>
      <c r="I13" s="22">
        <v>380</v>
      </c>
      <c r="J13" s="23">
        <v>400</v>
      </c>
      <c r="K13" s="19" t="str">
        <f t="shared" si="0"/>
        <v>5</v>
      </c>
    </row>
    <row r="14" spans="1:11" x14ac:dyDescent="0.25">
      <c r="A14" s="20">
        <v>3399</v>
      </c>
      <c r="B14" s="21" t="s">
        <v>154</v>
      </c>
      <c r="C14" s="20">
        <v>5139</v>
      </c>
      <c r="D14" s="21" t="s">
        <v>167</v>
      </c>
      <c r="E14" s="20">
        <v>2016</v>
      </c>
      <c r="F14" s="21" t="s">
        <v>528</v>
      </c>
      <c r="G14" s="20"/>
      <c r="H14" s="22">
        <v>5</v>
      </c>
      <c r="I14" s="22">
        <v>1</v>
      </c>
      <c r="J14" s="23">
        <v>5</v>
      </c>
      <c r="K14" s="19" t="str">
        <f t="shared" si="0"/>
        <v>5</v>
      </c>
    </row>
    <row r="15" spans="1:11" x14ac:dyDescent="0.25">
      <c r="A15" s="20">
        <v>3399</v>
      </c>
      <c r="B15" s="21" t="s">
        <v>154</v>
      </c>
      <c r="C15" s="20">
        <v>5169</v>
      </c>
      <c r="D15" s="21" t="s">
        <v>28</v>
      </c>
      <c r="E15" s="20">
        <v>2016</v>
      </c>
      <c r="F15" s="21" t="s">
        <v>529</v>
      </c>
      <c r="G15" s="20"/>
      <c r="H15" s="22">
        <v>48</v>
      </c>
      <c r="I15" s="22">
        <v>61.1</v>
      </c>
      <c r="J15" s="23">
        <v>65</v>
      </c>
      <c r="K15" s="19" t="str">
        <f t="shared" si="0"/>
        <v>5</v>
      </c>
    </row>
    <row r="16" spans="1:11" x14ac:dyDescent="0.25">
      <c r="A16" s="20">
        <v>3399</v>
      </c>
      <c r="B16" s="21" t="s">
        <v>154</v>
      </c>
      <c r="C16" s="20">
        <v>5169</v>
      </c>
      <c r="D16" s="21" t="s">
        <v>28</v>
      </c>
      <c r="E16" s="20">
        <v>33992</v>
      </c>
      <c r="F16" s="21" t="s">
        <v>530</v>
      </c>
      <c r="G16" s="20"/>
      <c r="H16" s="22">
        <v>100</v>
      </c>
      <c r="I16" s="22">
        <v>100</v>
      </c>
      <c r="J16" s="23">
        <v>100</v>
      </c>
      <c r="K16" s="19" t="str">
        <f t="shared" si="0"/>
        <v>5</v>
      </c>
    </row>
    <row r="17" spans="1:11" x14ac:dyDescent="0.25">
      <c r="A17" s="20">
        <v>3399</v>
      </c>
      <c r="B17" s="21" t="s">
        <v>154</v>
      </c>
      <c r="C17" s="20">
        <v>5175</v>
      </c>
      <c r="D17" s="21" t="s">
        <v>255</v>
      </c>
      <c r="E17" s="20">
        <v>2016</v>
      </c>
      <c r="F17" s="21" t="s">
        <v>531</v>
      </c>
      <c r="G17" s="20"/>
      <c r="H17" s="22">
        <v>5</v>
      </c>
      <c r="I17" s="22">
        <v>1</v>
      </c>
      <c r="J17" s="23">
        <v>5</v>
      </c>
      <c r="K17" s="19" t="str">
        <f t="shared" si="0"/>
        <v>5</v>
      </c>
    </row>
    <row r="18" spans="1:11" x14ac:dyDescent="0.25">
      <c r="A18" s="20">
        <v>3399</v>
      </c>
      <c r="B18" s="21" t="s">
        <v>154</v>
      </c>
      <c r="C18" s="20">
        <v>5194</v>
      </c>
      <c r="D18" s="21" t="s">
        <v>256</v>
      </c>
      <c r="E18" s="20">
        <v>2016</v>
      </c>
      <c r="F18" s="21" t="s">
        <v>532</v>
      </c>
      <c r="G18" s="20"/>
      <c r="H18" s="22">
        <v>10</v>
      </c>
      <c r="I18" s="22">
        <v>15</v>
      </c>
      <c r="J18" s="23">
        <v>15</v>
      </c>
      <c r="K18" s="19" t="str">
        <f t="shared" si="0"/>
        <v>5</v>
      </c>
    </row>
    <row r="19" spans="1:11" x14ac:dyDescent="0.25">
      <c r="A19" s="20">
        <v>3399</v>
      </c>
      <c r="B19" s="21" t="s">
        <v>154</v>
      </c>
      <c r="C19" s="20">
        <v>5362</v>
      </c>
      <c r="D19" s="21" t="s">
        <v>179</v>
      </c>
      <c r="E19" s="20">
        <v>2016</v>
      </c>
      <c r="F19" s="21" t="s">
        <v>533</v>
      </c>
      <c r="G19" s="20"/>
      <c r="H19" s="22">
        <v>2</v>
      </c>
      <c r="I19" s="22">
        <v>1.9</v>
      </c>
      <c r="J19" s="23">
        <v>2</v>
      </c>
      <c r="K19" s="19" t="str">
        <f t="shared" si="0"/>
        <v>5</v>
      </c>
    </row>
    <row r="20" spans="1:11" x14ac:dyDescent="0.25">
      <c r="A20" s="20">
        <v>3412</v>
      </c>
      <c r="B20" s="21" t="s">
        <v>220</v>
      </c>
      <c r="C20" s="20">
        <v>5139</v>
      </c>
      <c r="D20" s="21" t="s">
        <v>167</v>
      </c>
      <c r="E20" s="20"/>
      <c r="F20" s="21" t="s">
        <v>535</v>
      </c>
      <c r="G20" s="20"/>
      <c r="H20" s="22">
        <v>0</v>
      </c>
      <c r="I20" s="22">
        <v>19.5</v>
      </c>
      <c r="J20" s="23"/>
      <c r="K20" s="19" t="str">
        <f t="shared" si="0"/>
        <v>5</v>
      </c>
    </row>
    <row r="21" spans="1:11" x14ac:dyDescent="0.25">
      <c r="A21" s="20">
        <v>3412</v>
      </c>
      <c r="B21" s="21" t="s">
        <v>220</v>
      </c>
      <c r="C21" s="20">
        <v>5151</v>
      </c>
      <c r="D21" s="21" t="s">
        <v>172</v>
      </c>
      <c r="E21" s="20"/>
      <c r="F21" s="21" t="s">
        <v>534</v>
      </c>
      <c r="G21" s="20"/>
      <c r="H21" s="22">
        <v>0</v>
      </c>
      <c r="I21" s="22">
        <v>183.8</v>
      </c>
      <c r="J21" s="23">
        <v>210</v>
      </c>
      <c r="K21" s="19" t="str">
        <f t="shared" si="0"/>
        <v>5</v>
      </c>
    </row>
    <row r="22" spans="1:11" x14ac:dyDescent="0.25">
      <c r="A22" s="20">
        <v>3412</v>
      </c>
      <c r="B22" s="21" t="s">
        <v>220</v>
      </c>
      <c r="C22" s="20">
        <v>5229</v>
      </c>
      <c r="D22" s="21" t="s">
        <v>155</v>
      </c>
      <c r="E22" s="20"/>
      <c r="F22" s="21" t="s">
        <v>520</v>
      </c>
      <c r="G22" s="20"/>
      <c r="H22" s="22">
        <v>160</v>
      </c>
      <c r="I22" s="22">
        <v>0</v>
      </c>
      <c r="J22" s="23"/>
      <c r="K22" s="19" t="str">
        <f t="shared" si="0"/>
        <v>5</v>
      </c>
    </row>
    <row r="23" spans="1:11" x14ac:dyDescent="0.25">
      <c r="A23" s="20">
        <v>3421</v>
      </c>
      <c r="B23" s="21" t="s">
        <v>157</v>
      </c>
      <c r="C23" s="20">
        <v>5229</v>
      </c>
      <c r="D23" s="21" t="s">
        <v>155</v>
      </c>
      <c r="E23" s="20">
        <v>401</v>
      </c>
      <c r="F23" s="21" t="s">
        <v>536</v>
      </c>
      <c r="G23" s="20"/>
      <c r="H23" s="22">
        <v>400</v>
      </c>
      <c r="I23" s="22">
        <v>400</v>
      </c>
      <c r="J23" s="23">
        <v>400</v>
      </c>
      <c r="K23" s="19" t="str">
        <f t="shared" si="0"/>
        <v>5</v>
      </c>
    </row>
    <row r="24" spans="1:11" x14ac:dyDescent="0.25">
      <c r="A24" s="20">
        <v>3429</v>
      </c>
      <c r="B24" s="21" t="s">
        <v>158</v>
      </c>
      <c r="C24" s="20">
        <v>5229</v>
      </c>
      <c r="D24" s="21" t="s">
        <v>155</v>
      </c>
      <c r="E24" s="20">
        <v>404</v>
      </c>
      <c r="F24" s="21" t="s">
        <v>537</v>
      </c>
      <c r="G24" s="20"/>
      <c r="H24" s="22">
        <v>1000</v>
      </c>
      <c r="I24" s="22">
        <v>1160</v>
      </c>
      <c r="J24" s="23">
        <v>1000</v>
      </c>
      <c r="K24" s="19" t="str">
        <f t="shared" si="0"/>
        <v>5</v>
      </c>
    </row>
    <row r="25" spans="1:11" x14ac:dyDescent="0.25">
      <c r="A25" s="20">
        <v>4351</v>
      </c>
      <c r="B25" s="21" t="s">
        <v>254</v>
      </c>
      <c r="C25" s="20">
        <v>5229</v>
      </c>
      <c r="D25" s="21" t="s">
        <v>155</v>
      </c>
      <c r="E25" s="20"/>
      <c r="F25" s="21" t="s">
        <v>538</v>
      </c>
      <c r="G25" s="20"/>
      <c r="H25" s="22">
        <v>0</v>
      </c>
      <c r="I25" s="22">
        <v>30</v>
      </c>
      <c r="J25" s="23"/>
      <c r="K25" s="19" t="str">
        <f t="shared" si="0"/>
        <v>5</v>
      </c>
    </row>
    <row r="26" spans="1:11" x14ac:dyDescent="0.25">
      <c r="A26" s="20">
        <v>6171</v>
      </c>
      <c r="B26" s="21" t="s">
        <v>39</v>
      </c>
      <c r="C26" s="20">
        <v>5021</v>
      </c>
      <c r="D26" s="21" t="s">
        <v>169</v>
      </c>
      <c r="E26" s="20">
        <v>61711</v>
      </c>
      <c r="F26" s="21" t="s">
        <v>539</v>
      </c>
      <c r="G26" s="20"/>
      <c r="H26" s="22">
        <v>0</v>
      </c>
      <c r="I26" s="22">
        <v>3</v>
      </c>
      <c r="J26" s="23">
        <v>3</v>
      </c>
      <c r="K26" s="19" t="str">
        <f t="shared" si="0"/>
        <v>5</v>
      </c>
    </row>
    <row r="27" spans="1:11" x14ac:dyDescent="0.25">
      <c r="A27" s="20">
        <v>6171</v>
      </c>
      <c r="B27" s="21" t="s">
        <v>39</v>
      </c>
      <c r="C27" s="20">
        <v>5137</v>
      </c>
      <c r="D27" s="21" t="s">
        <v>171</v>
      </c>
      <c r="E27" s="20">
        <v>61711</v>
      </c>
      <c r="F27" s="21" t="s">
        <v>540</v>
      </c>
      <c r="G27" s="20"/>
      <c r="H27" s="22">
        <v>0</v>
      </c>
      <c r="I27" s="22">
        <v>5</v>
      </c>
      <c r="J27" s="23"/>
      <c r="K27" s="19" t="str">
        <f t="shared" si="0"/>
        <v>5</v>
      </c>
    </row>
    <row r="28" spans="1:11" x14ac:dyDescent="0.25">
      <c r="A28" s="20">
        <v>6171</v>
      </c>
      <c r="B28" s="21" t="s">
        <v>39</v>
      </c>
      <c r="C28" s="20">
        <v>5139</v>
      </c>
      <c r="D28" s="21" t="s">
        <v>167</v>
      </c>
      <c r="E28" s="20">
        <v>617111</v>
      </c>
      <c r="F28" s="21" t="s">
        <v>540</v>
      </c>
      <c r="G28" s="20"/>
      <c r="H28" s="22">
        <v>250</v>
      </c>
      <c r="I28" s="22">
        <v>250</v>
      </c>
      <c r="J28" s="23">
        <v>250</v>
      </c>
      <c r="K28" s="19" t="str">
        <f t="shared" si="0"/>
        <v>5</v>
      </c>
    </row>
    <row r="29" spans="1:11" x14ac:dyDescent="0.25">
      <c r="A29" s="20">
        <v>6171</v>
      </c>
      <c r="B29" s="21" t="s">
        <v>39</v>
      </c>
      <c r="C29" s="20">
        <v>5169</v>
      </c>
      <c r="D29" s="21" t="s">
        <v>28</v>
      </c>
      <c r="E29" s="20">
        <v>61711</v>
      </c>
      <c r="F29" s="21" t="s">
        <v>541</v>
      </c>
      <c r="G29" s="20"/>
      <c r="H29" s="22">
        <v>100</v>
      </c>
      <c r="I29" s="22">
        <v>200</v>
      </c>
      <c r="J29" s="23">
        <v>200</v>
      </c>
      <c r="K29" s="19" t="str">
        <f t="shared" si="0"/>
        <v>5</v>
      </c>
    </row>
    <row r="30" spans="1:11" x14ac:dyDescent="0.25">
      <c r="A30" s="20">
        <v>6171</v>
      </c>
      <c r="B30" s="21" t="s">
        <v>39</v>
      </c>
      <c r="C30" s="20">
        <v>5175</v>
      </c>
      <c r="D30" s="21" t="s">
        <v>255</v>
      </c>
      <c r="E30" s="20">
        <v>61711</v>
      </c>
      <c r="F30" s="21" t="s">
        <v>542</v>
      </c>
      <c r="G30" s="20"/>
      <c r="H30" s="22">
        <v>80</v>
      </c>
      <c r="I30" s="22">
        <v>77</v>
      </c>
      <c r="J30" s="23">
        <v>150</v>
      </c>
      <c r="K30" s="19" t="str">
        <f t="shared" si="0"/>
        <v>5</v>
      </c>
    </row>
    <row r="31" spans="1:11" x14ac:dyDescent="0.25">
      <c r="A31" s="20">
        <v>6171</v>
      </c>
      <c r="B31" s="21" t="s">
        <v>39</v>
      </c>
      <c r="C31" s="20">
        <v>5194</v>
      </c>
      <c r="D31" s="21" t="s">
        <v>256</v>
      </c>
      <c r="E31" s="20">
        <v>61711</v>
      </c>
      <c r="F31" s="21" t="s">
        <v>543</v>
      </c>
      <c r="G31" s="20"/>
      <c r="H31" s="22">
        <v>70</v>
      </c>
      <c r="I31" s="22">
        <v>70</v>
      </c>
      <c r="J31" s="23">
        <v>70</v>
      </c>
      <c r="K31" s="19" t="str">
        <f t="shared" si="0"/>
        <v>5</v>
      </c>
    </row>
    <row r="32" spans="1:11" x14ac:dyDescent="0.25">
      <c r="A32" s="20">
        <v>6171</v>
      </c>
      <c r="B32" s="21" t="s">
        <v>39</v>
      </c>
      <c r="C32" s="20">
        <v>5492</v>
      </c>
      <c r="D32" s="21" t="s">
        <v>298</v>
      </c>
      <c r="E32" s="20">
        <v>61712</v>
      </c>
      <c r="F32" s="21" t="s">
        <v>544</v>
      </c>
      <c r="G32" s="20"/>
      <c r="H32" s="22">
        <v>0</v>
      </c>
      <c r="I32" s="22">
        <v>50</v>
      </c>
      <c r="J32" s="23">
        <v>100</v>
      </c>
      <c r="K32" s="19" t="str">
        <f t="shared" si="0"/>
        <v>5</v>
      </c>
    </row>
    <row r="33" spans="1:14" x14ac:dyDescent="0.25">
      <c r="A33" s="20">
        <v>6223</v>
      </c>
      <c r="B33" s="21" t="s">
        <v>299</v>
      </c>
      <c r="C33" s="20">
        <v>5021</v>
      </c>
      <c r="D33" s="21" t="s">
        <v>169</v>
      </c>
      <c r="E33" s="20"/>
      <c r="F33" s="21" t="s">
        <v>539</v>
      </c>
      <c r="G33" s="20"/>
      <c r="H33" s="22">
        <v>0</v>
      </c>
      <c r="I33" s="22">
        <v>5</v>
      </c>
      <c r="J33" s="23"/>
      <c r="K33" s="19" t="str">
        <f t="shared" si="0"/>
        <v>5</v>
      </c>
    </row>
    <row r="34" spans="1:14" x14ac:dyDescent="0.25">
      <c r="A34" s="20">
        <v>6223</v>
      </c>
      <c r="B34" s="21" t="s">
        <v>299</v>
      </c>
      <c r="C34" s="20">
        <v>5169</v>
      </c>
      <c r="D34" s="21" t="s">
        <v>28</v>
      </c>
      <c r="E34" s="20"/>
      <c r="F34" s="21" t="s">
        <v>549</v>
      </c>
      <c r="G34" s="20"/>
      <c r="H34" s="22">
        <v>0</v>
      </c>
      <c r="I34" s="22">
        <v>105</v>
      </c>
      <c r="J34" s="23">
        <v>250</v>
      </c>
      <c r="K34" s="19" t="str">
        <f t="shared" si="0"/>
        <v>5</v>
      </c>
    </row>
    <row r="35" spans="1:14" x14ac:dyDescent="0.25">
      <c r="A35" s="20">
        <v>6223</v>
      </c>
      <c r="B35" s="21" t="s">
        <v>299</v>
      </c>
      <c r="C35" s="20">
        <v>5175</v>
      </c>
      <c r="D35" s="21" t="s">
        <v>255</v>
      </c>
      <c r="E35" s="20"/>
      <c r="F35" s="21" t="s">
        <v>548</v>
      </c>
      <c r="G35" s="20"/>
      <c r="H35" s="22">
        <v>0</v>
      </c>
      <c r="I35" s="22">
        <v>20</v>
      </c>
      <c r="J35" s="23"/>
      <c r="K35" s="19" t="str">
        <f t="shared" si="0"/>
        <v>5</v>
      </c>
    </row>
    <row r="36" spans="1:14" x14ac:dyDescent="0.25">
      <c r="A36" s="20">
        <v>6223</v>
      </c>
      <c r="B36" s="21" t="s">
        <v>299</v>
      </c>
      <c r="C36" s="20">
        <v>5194</v>
      </c>
      <c r="D36" s="21" t="s">
        <v>256</v>
      </c>
      <c r="E36" s="20"/>
      <c r="F36" s="21" t="s">
        <v>547</v>
      </c>
      <c r="G36" s="20"/>
      <c r="H36" s="22">
        <v>0</v>
      </c>
      <c r="I36" s="22">
        <v>20</v>
      </c>
      <c r="J36" s="23"/>
      <c r="K36" s="19" t="str">
        <f t="shared" si="0"/>
        <v>5</v>
      </c>
    </row>
    <row r="37" spans="1:14" x14ac:dyDescent="0.25">
      <c r="A37" s="20">
        <v>6223</v>
      </c>
      <c r="B37" s="21" t="s">
        <v>299</v>
      </c>
      <c r="C37" s="20">
        <v>5901</v>
      </c>
      <c r="D37" s="21" t="s">
        <v>209</v>
      </c>
      <c r="E37" s="20"/>
      <c r="F37" s="21" t="s">
        <v>545</v>
      </c>
      <c r="G37" s="20"/>
      <c r="H37" s="22">
        <v>150</v>
      </c>
      <c r="I37" s="22">
        <v>0</v>
      </c>
      <c r="J37" s="23"/>
      <c r="K37" s="19" t="str">
        <f t="shared" si="0"/>
        <v>5</v>
      </c>
    </row>
    <row r="38" spans="1:14" x14ac:dyDescent="0.25">
      <c r="A38" s="39">
        <v>6409</v>
      </c>
      <c r="B38" s="40" t="s">
        <v>300</v>
      </c>
      <c r="C38" s="39">
        <v>5901</v>
      </c>
      <c r="D38" s="40" t="s">
        <v>209</v>
      </c>
      <c r="E38" s="39"/>
      <c r="F38" s="40" t="s">
        <v>546</v>
      </c>
      <c r="G38" s="39"/>
      <c r="H38" s="41">
        <v>0</v>
      </c>
      <c r="I38" s="41">
        <v>1075.8</v>
      </c>
      <c r="J38" s="42">
        <v>1084</v>
      </c>
      <c r="K38" s="43" t="str">
        <f t="shared" si="0"/>
        <v>5</v>
      </c>
      <c r="L38" s="52"/>
      <c r="M38" s="43"/>
      <c r="N38" s="43"/>
    </row>
    <row r="39" spans="1:14" x14ac:dyDescent="0.25">
      <c r="A39" s="24" t="s">
        <v>301</v>
      </c>
      <c r="B39" s="25"/>
      <c r="C39" s="24"/>
      <c r="D39" s="25"/>
      <c r="E39" s="24"/>
      <c r="F39" s="25"/>
      <c r="G39" s="24"/>
      <c r="H39" s="26">
        <v>3459.4</v>
      </c>
      <c r="I39" s="26">
        <v>5723.5</v>
      </c>
      <c r="J39" s="27">
        <v>5434</v>
      </c>
      <c r="K39" s="19" t="str">
        <f t="shared" si="0"/>
        <v/>
      </c>
      <c r="L39" s="51"/>
    </row>
    <row r="40" spans="1:14" x14ac:dyDescent="0.25">
      <c r="A40" s="35" t="s">
        <v>302</v>
      </c>
      <c r="B40" s="36" t="s">
        <v>303</v>
      </c>
      <c r="C40" s="35"/>
      <c r="D40" s="36"/>
      <c r="E40" s="35"/>
      <c r="F40" s="36"/>
      <c r="G40" s="35"/>
      <c r="H40" s="37">
        <v>25</v>
      </c>
      <c r="I40" s="37">
        <v>854.1</v>
      </c>
      <c r="J40" s="38">
        <v>95</v>
      </c>
      <c r="K40" s="19" t="str">
        <f t="shared" si="0"/>
        <v/>
      </c>
    </row>
    <row r="41" spans="1:14" x14ac:dyDescent="0.25">
      <c r="A41" s="35" t="s">
        <v>304</v>
      </c>
      <c r="B41" s="36" t="s">
        <v>303</v>
      </c>
      <c r="C41" s="35"/>
      <c r="D41" s="36"/>
      <c r="E41" s="35"/>
      <c r="F41" s="36"/>
      <c r="G41" s="35"/>
      <c r="H41" s="37">
        <v>3459.4</v>
      </c>
      <c r="I41" s="37">
        <v>5723.5</v>
      </c>
      <c r="J41" s="38">
        <f>SUM(J39)</f>
        <v>5434</v>
      </c>
      <c r="K41" s="19" t="str">
        <f t="shared" si="0"/>
        <v/>
      </c>
    </row>
    <row r="42" spans="1:14" x14ac:dyDescent="0.25">
      <c r="A42" s="35" t="s">
        <v>305</v>
      </c>
      <c r="B42" s="36" t="s">
        <v>303</v>
      </c>
      <c r="C42" s="35"/>
      <c r="D42" s="36"/>
      <c r="E42" s="35"/>
      <c r="F42" s="36"/>
      <c r="G42" s="35"/>
      <c r="H42" s="37">
        <v>-3434.4</v>
      </c>
      <c r="I42" s="37">
        <v>-4869.3999999999996</v>
      </c>
      <c r="J42" s="38">
        <f>J40-J41</f>
        <v>-5339</v>
      </c>
      <c r="K42" s="19" t="str">
        <f t="shared" si="0"/>
        <v/>
      </c>
      <c r="L42" s="51"/>
    </row>
    <row r="43" spans="1:14" ht="15.6" customHeight="1" x14ac:dyDescent="0.25">
      <c r="A43" s="57" t="s">
        <v>306</v>
      </c>
      <c r="B43" s="57"/>
      <c r="C43" s="57"/>
      <c r="D43" s="57"/>
      <c r="E43" s="57"/>
      <c r="F43" s="57"/>
      <c r="G43" s="57"/>
      <c r="H43" s="57"/>
      <c r="I43" s="57"/>
      <c r="J43" s="58"/>
      <c r="K43" s="19" t="str">
        <f t="shared" si="0"/>
        <v/>
      </c>
    </row>
    <row r="44" spans="1:14" x14ac:dyDescent="0.25">
      <c r="A44" s="20"/>
      <c r="B44" s="21"/>
      <c r="C44" s="20">
        <v>4116</v>
      </c>
      <c r="D44" s="21" t="s">
        <v>48</v>
      </c>
      <c r="E44" s="20"/>
      <c r="F44" s="21"/>
      <c r="G44" s="20">
        <v>33063</v>
      </c>
      <c r="H44" s="22">
        <v>0</v>
      </c>
      <c r="I44" s="22">
        <v>1045.9000000000001</v>
      </c>
      <c r="J44" s="23"/>
      <c r="K44" s="19" t="str">
        <f t="shared" si="0"/>
        <v>4</v>
      </c>
    </row>
    <row r="45" spans="1:14" x14ac:dyDescent="0.25">
      <c r="A45" s="24" t="s">
        <v>307</v>
      </c>
      <c r="B45" s="25"/>
      <c r="C45" s="24"/>
      <c r="D45" s="25"/>
      <c r="E45" s="24"/>
      <c r="F45" s="25"/>
      <c r="G45" s="24"/>
      <c r="H45" s="26">
        <v>0</v>
      </c>
      <c r="I45" s="26">
        <v>1045.9000000000001</v>
      </c>
      <c r="J45" s="27">
        <v>0</v>
      </c>
      <c r="K45" s="19" t="str">
        <f t="shared" si="0"/>
        <v/>
      </c>
    </row>
    <row r="46" spans="1:14" x14ac:dyDescent="0.25">
      <c r="A46" s="20">
        <v>3299</v>
      </c>
      <c r="B46" s="21" t="s">
        <v>308</v>
      </c>
      <c r="C46" s="20">
        <v>5011</v>
      </c>
      <c r="D46" s="21" t="s">
        <v>249</v>
      </c>
      <c r="E46" s="20"/>
      <c r="F46" s="21" t="s">
        <v>550</v>
      </c>
      <c r="G46" s="20">
        <v>33063</v>
      </c>
      <c r="H46" s="22">
        <v>171</v>
      </c>
      <c r="I46" s="22">
        <v>794.7</v>
      </c>
      <c r="J46" s="23"/>
      <c r="K46" s="19" t="str">
        <f t="shared" si="0"/>
        <v>5</v>
      </c>
    </row>
    <row r="47" spans="1:14" x14ac:dyDescent="0.25">
      <c r="A47" s="20">
        <v>3299</v>
      </c>
      <c r="B47" s="21" t="s">
        <v>308</v>
      </c>
      <c r="C47" s="20">
        <v>5011</v>
      </c>
      <c r="D47" s="21" t="s">
        <v>249</v>
      </c>
      <c r="E47" s="20">
        <v>33063</v>
      </c>
      <c r="F47" s="21" t="s">
        <v>551</v>
      </c>
      <c r="G47" s="20"/>
      <c r="H47" s="22">
        <v>9</v>
      </c>
      <c r="I47" s="22">
        <v>67</v>
      </c>
      <c r="J47" s="23">
        <v>48.9</v>
      </c>
      <c r="K47" s="19" t="str">
        <f t="shared" si="0"/>
        <v>5</v>
      </c>
    </row>
    <row r="48" spans="1:14" x14ac:dyDescent="0.25">
      <c r="A48" s="20">
        <v>3299</v>
      </c>
      <c r="B48" s="21" t="s">
        <v>308</v>
      </c>
      <c r="C48" s="20">
        <v>5021</v>
      </c>
      <c r="D48" s="21" t="s">
        <v>169</v>
      </c>
      <c r="E48" s="20"/>
      <c r="F48" s="21" t="s">
        <v>552</v>
      </c>
      <c r="G48" s="20">
        <v>33063</v>
      </c>
      <c r="H48" s="22">
        <v>28.5</v>
      </c>
      <c r="I48" s="22">
        <v>114.4</v>
      </c>
      <c r="J48" s="23"/>
      <c r="K48" s="19" t="str">
        <f t="shared" si="0"/>
        <v>5</v>
      </c>
    </row>
    <row r="49" spans="1:11" x14ac:dyDescent="0.25">
      <c r="A49" s="20">
        <v>3299</v>
      </c>
      <c r="B49" s="21" t="s">
        <v>308</v>
      </c>
      <c r="C49" s="20">
        <v>5021</v>
      </c>
      <c r="D49" s="21" t="s">
        <v>169</v>
      </c>
      <c r="E49" s="20">
        <v>33063</v>
      </c>
      <c r="F49" s="21" t="s">
        <v>553</v>
      </c>
      <c r="G49" s="20"/>
      <c r="H49" s="22">
        <v>1.5</v>
      </c>
      <c r="I49" s="22">
        <v>10</v>
      </c>
      <c r="J49" s="23"/>
      <c r="K49" s="19" t="str">
        <f t="shared" si="0"/>
        <v>5</v>
      </c>
    </row>
    <row r="50" spans="1:11" x14ac:dyDescent="0.25">
      <c r="A50" s="20">
        <v>3299</v>
      </c>
      <c r="B50" s="21" t="s">
        <v>308</v>
      </c>
      <c r="C50" s="20">
        <v>5031</v>
      </c>
      <c r="D50" s="21" t="s">
        <v>250</v>
      </c>
      <c r="E50" s="20"/>
      <c r="F50" s="21" t="s">
        <v>554</v>
      </c>
      <c r="G50" s="20">
        <v>33063</v>
      </c>
      <c r="H50" s="22">
        <v>50.4</v>
      </c>
      <c r="I50" s="22">
        <v>229.1</v>
      </c>
      <c r="J50" s="23"/>
      <c r="K50" s="19" t="str">
        <f t="shared" si="0"/>
        <v>5</v>
      </c>
    </row>
    <row r="51" spans="1:11" x14ac:dyDescent="0.25">
      <c r="A51" s="20">
        <v>3299</v>
      </c>
      <c r="B51" s="21" t="s">
        <v>308</v>
      </c>
      <c r="C51" s="20">
        <v>5031</v>
      </c>
      <c r="D51" s="21" t="s">
        <v>250</v>
      </c>
      <c r="E51" s="20">
        <v>33063</v>
      </c>
      <c r="F51" s="21" t="s">
        <v>555</v>
      </c>
      <c r="G51" s="20"/>
      <c r="H51" s="22">
        <v>2.6</v>
      </c>
      <c r="I51" s="22">
        <v>12.6</v>
      </c>
      <c r="J51" s="23"/>
      <c r="K51" s="19" t="str">
        <f t="shared" si="0"/>
        <v>5</v>
      </c>
    </row>
    <row r="52" spans="1:11" x14ac:dyDescent="0.25">
      <c r="A52" s="20">
        <v>3299</v>
      </c>
      <c r="B52" s="21" t="s">
        <v>308</v>
      </c>
      <c r="C52" s="20">
        <v>5032</v>
      </c>
      <c r="D52" s="21" t="s">
        <v>251</v>
      </c>
      <c r="E52" s="20"/>
      <c r="F52" s="21" t="s">
        <v>556</v>
      </c>
      <c r="G52" s="20">
        <v>33063</v>
      </c>
      <c r="H52" s="22">
        <v>19</v>
      </c>
      <c r="I52" s="22">
        <v>98.5</v>
      </c>
      <c r="J52" s="23"/>
      <c r="K52" s="19" t="str">
        <f t="shared" si="0"/>
        <v>5</v>
      </c>
    </row>
    <row r="53" spans="1:11" x14ac:dyDescent="0.25">
      <c r="A53" s="20">
        <v>3299</v>
      </c>
      <c r="B53" s="21" t="s">
        <v>308</v>
      </c>
      <c r="C53" s="20">
        <v>5032</v>
      </c>
      <c r="D53" s="21" t="s">
        <v>251</v>
      </c>
      <c r="E53" s="20">
        <v>33063</v>
      </c>
      <c r="F53" s="21" t="s">
        <v>557</v>
      </c>
      <c r="G53" s="20"/>
      <c r="H53" s="22">
        <v>1</v>
      </c>
      <c r="I53" s="22">
        <v>4.5</v>
      </c>
      <c r="J53" s="23"/>
      <c r="K53" s="19" t="str">
        <f t="shared" si="0"/>
        <v>5</v>
      </c>
    </row>
    <row r="54" spans="1:11" x14ac:dyDescent="0.25">
      <c r="A54" s="20">
        <v>3299</v>
      </c>
      <c r="B54" s="21" t="s">
        <v>308</v>
      </c>
      <c r="C54" s="20">
        <v>5038</v>
      </c>
      <c r="D54" s="21" t="s">
        <v>252</v>
      </c>
      <c r="E54" s="20">
        <v>33063</v>
      </c>
      <c r="F54" s="21" t="s">
        <v>558</v>
      </c>
      <c r="G54" s="20"/>
      <c r="H54" s="22">
        <v>0</v>
      </c>
      <c r="I54" s="22">
        <v>3.4</v>
      </c>
      <c r="J54" s="23"/>
      <c r="K54" s="19" t="str">
        <f t="shared" si="0"/>
        <v>5</v>
      </c>
    </row>
    <row r="55" spans="1:11" x14ac:dyDescent="0.25">
      <c r="A55" s="20">
        <v>3299</v>
      </c>
      <c r="B55" s="21" t="s">
        <v>308</v>
      </c>
      <c r="C55" s="20">
        <v>5139</v>
      </c>
      <c r="D55" s="21" t="s">
        <v>167</v>
      </c>
      <c r="E55" s="20"/>
      <c r="F55" s="21" t="s">
        <v>559</v>
      </c>
      <c r="G55" s="20">
        <v>33063</v>
      </c>
      <c r="H55" s="22">
        <v>0</v>
      </c>
      <c r="I55" s="22">
        <v>23</v>
      </c>
      <c r="J55" s="23"/>
      <c r="K55" s="19" t="str">
        <f t="shared" si="0"/>
        <v>5</v>
      </c>
    </row>
    <row r="56" spans="1:11" x14ac:dyDescent="0.25">
      <c r="A56" s="20">
        <v>3299</v>
      </c>
      <c r="B56" s="21" t="s">
        <v>308</v>
      </c>
      <c r="C56" s="20">
        <v>5139</v>
      </c>
      <c r="D56" s="21" t="s">
        <v>167</v>
      </c>
      <c r="E56" s="20">
        <v>33063</v>
      </c>
      <c r="F56" s="21" t="s">
        <v>560</v>
      </c>
      <c r="G56" s="20"/>
      <c r="H56" s="22">
        <v>0</v>
      </c>
      <c r="I56" s="22">
        <v>2</v>
      </c>
      <c r="J56" s="23"/>
      <c r="K56" s="19" t="str">
        <f t="shared" si="0"/>
        <v>5</v>
      </c>
    </row>
    <row r="57" spans="1:11" x14ac:dyDescent="0.25">
      <c r="A57" s="20">
        <v>3299</v>
      </c>
      <c r="B57" s="21" t="s">
        <v>308</v>
      </c>
      <c r="C57" s="20">
        <v>5167</v>
      </c>
      <c r="D57" s="21" t="s">
        <v>309</v>
      </c>
      <c r="E57" s="20"/>
      <c r="F57" s="21" t="s">
        <v>561</v>
      </c>
      <c r="G57" s="20">
        <v>33063</v>
      </c>
      <c r="H57" s="22">
        <v>0</v>
      </c>
      <c r="I57" s="22">
        <v>41.3</v>
      </c>
      <c r="J57" s="23"/>
      <c r="K57" s="19" t="str">
        <f t="shared" si="0"/>
        <v>5</v>
      </c>
    </row>
    <row r="58" spans="1:11" x14ac:dyDescent="0.25">
      <c r="A58" s="20">
        <v>3299</v>
      </c>
      <c r="B58" s="21" t="s">
        <v>308</v>
      </c>
      <c r="C58" s="20">
        <v>5167</v>
      </c>
      <c r="D58" s="21" t="s">
        <v>309</v>
      </c>
      <c r="E58" s="20">
        <v>33063</v>
      </c>
      <c r="F58" s="21" t="s">
        <v>562</v>
      </c>
      <c r="G58" s="20"/>
      <c r="H58" s="22">
        <v>0</v>
      </c>
      <c r="I58" s="22">
        <v>3</v>
      </c>
      <c r="J58" s="23"/>
      <c r="K58" s="19" t="str">
        <f t="shared" si="0"/>
        <v>5</v>
      </c>
    </row>
    <row r="59" spans="1:11" x14ac:dyDescent="0.25">
      <c r="A59" s="20">
        <v>3299</v>
      </c>
      <c r="B59" s="21" t="s">
        <v>308</v>
      </c>
      <c r="C59" s="20">
        <v>5169</v>
      </c>
      <c r="D59" s="21" t="s">
        <v>28</v>
      </c>
      <c r="E59" s="20"/>
      <c r="F59" s="21" t="s">
        <v>563</v>
      </c>
      <c r="G59" s="20">
        <v>33063</v>
      </c>
      <c r="H59" s="22">
        <v>47.5</v>
      </c>
      <c r="I59" s="22">
        <v>58.7</v>
      </c>
      <c r="J59" s="23"/>
      <c r="K59" s="19" t="str">
        <f t="shared" si="0"/>
        <v>5</v>
      </c>
    </row>
    <row r="60" spans="1:11" x14ac:dyDescent="0.25">
      <c r="A60" s="20">
        <v>3299</v>
      </c>
      <c r="B60" s="21" t="s">
        <v>308</v>
      </c>
      <c r="C60" s="20">
        <v>5169</v>
      </c>
      <c r="D60" s="21" t="s">
        <v>28</v>
      </c>
      <c r="E60" s="20">
        <v>33063</v>
      </c>
      <c r="F60" s="21" t="s">
        <v>564</v>
      </c>
      <c r="G60" s="20"/>
      <c r="H60" s="22">
        <v>2.5</v>
      </c>
      <c r="I60" s="22">
        <v>3.9</v>
      </c>
      <c r="J60" s="23"/>
      <c r="K60" s="19" t="str">
        <f t="shared" si="0"/>
        <v>5</v>
      </c>
    </row>
    <row r="61" spans="1:11" x14ac:dyDescent="0.25">
      <c r="A61" s="20">
        <v>3299</v>
      </c>
      <c r="B61" s="21" t="s">
        <v>308</v>
      </c>
      <c r="C61" s="20">
        <v>5173</v>
      </c>
      <c r="D61" s="21" t="s">
        <v>253</v>
      </c>
      <c r="E61" s="20"/>
      <c r="F61" s="21" t="s">
        <v>565</v>
      </c>
      <c r="G61" s="20">
        <v>33063</v>
      </c>
      <c r="H61" s="22">
        <v>9.5</v>
      </c>
      <c r="I61" s="22">
        <v>9.5</v>
      </c>
      <c r="J61" s="23"/>
      <c r="K61" s="19" t="str">
        <f t="shared" si="0"/>
        <v>5</v>
      </c>
    </row>
    <row r="62" spans="1:11" x14ac:dyDescent="0.25">
      <c r="A62" s="20">
        <v>3299</v>
      </c>
      <c r="B62" s="21" t="s">
        <v>308</v>
      </c>
      <c r="C62" s="20">
        <v>5173</v>
      </c>
      <c r="D62" s="21" t="s">
        <v>253</v>
      </c>
      <c r="E62" s="20">
        <v>33063</v>
      </c>
      <c r="F62" s="21" t="s">
        <v>566</v>
      </c>
      <c r="G62" s="20"/>
      <c r="H62" s="22">
        <v>0.5</v>
      </c>
      <c r="I62" s="22">
        <v>0.5</v>
      </c>
      <c r="J62" s="23"/>
      <c r="K62" s="19" t="str">
        <f t="shared" si="0"/>
        <v>5</v>
      </c>
    </row>
    <row r="63" spans="1:11" x14ac:dyDescent="0.25">
      <c r="A63" s="20">
        <v>3299</v>
      </c>
      <c r="B63" s="21" t="s">
        <v>308</v>
      </c>
      <c r="C63" s="20">
        <v>5175</v>
      </c>
      <c r="D63" s="21" t="s">
        <v>255</v>
      </c>
      <c r="E63" s="20"/>
      <c r="F63" s="21" t="s">
        <v>567</v>
      </c>
      <c r="G63" s="20">
        <v>33063</v>
      </c>
      <c r="H63" s="22">
        <v>0</v>
      </c>
      <c r="I63" s="22">
        <v>1.1000000000000001</v>
      </c>
      <c r="J63" s="23"/>
      <c r="K63" s="19" t="str">
        <f t="shared" si="0"/>
        <v>5</v>
      </c>
    </row>
    <row r="64" spans="1:11" x14ac:dyDescent="0.25">
      <c r="A64" s="20">
        <v>3299</v>
      </c>
      <c r="B64" s="21" t="s">
        <v>308</v>
      </c>
      <c r="C64" s="20">
        <v>5175</v>
      </c>
      <c r="D64" s="21" t="s">
        <v>255</v>
      </c>
      <c r="E64" s="20">
        <v>33063</v>
      </c>
      <c r="F64" s="21" t="s">
        <v>568</v>
      </c>
      <c r="G64" s="20"/>
      <c r="H64" s="22">
        <v>0</v>
      </c>
      <c r="I64" s="22">
        <v>0.5</v>
      </c>
      <c r="J64" s="23"/>
      <c r="K64" s="19" t="str">
        <f t="shared" si="0"/>
        <v>5</v>
      </c>
    </row>
    <row r="65" spans="1:11" x14ac:dyDescent="0.25">
      <c r="A65" s="20">
        <v>3299</v>
      </c>
      <c r="B65" s="21" t="s">
        <v>308</v>
      </c>
      <c r="C65" s="20">
        <v>5424</v>
      </c>
      <c r="D65" s="21" t="s">
        <v>310</v>
      </c>
      <c r="E65" s="20"/>
      <c r="F65" s="21" t="s">
        <v>569</v>
      </c>
      <c r="G65" s="20">
        <v>33063</v>
      </c>
      <c r="H65" s="22">
        <v>0</v>
      </c>
      <c r="I65" s="22">
        <v>1.5</v>
      </c>
      <c r="J65" s="23"/>
      <c r="K65" s="19" t="str">
        <f t="shared" si="0"/>
        <v>5</v>
      </c>
    </row>
    <row r="66" spans="1:11" x14ac:dyDescent="0.25">
      <c r="A66" s="20">
        <v>3299</v>
      </c>
      <c r="B66" s="21" t="s">
        <v>308</v>
      </c>
      <c r="C66" s="20">
        <v>5424</v>
      </c>
      <c r="D66" s="21" t="s">
        <v>310</v>
      </c>
      <c r="E66" s="20">
        <v>33063</v>
      </c>
      <c r="F66" s="21" t="s">
        <v>570</v>
      </c>
      <c r="G66" s="20"/>
      <c r="H66" s="22">
        <v>0</v>
      </c>
      <c r="I66" s="22">
        <v>0.5</v>
      </c>
      <c r="J66" s="23"/>
      <c r="K66" s="19" t="str">
        <f t="shared" si="0"/>
        <v>5</v>
      </c>
    </row>
    <row r="67" spans="1:11" x14ac:dyDescent="0.25">
      <c r="A67" s="24" t="s">
        <v>311</v>
      </c>
      <c r="B67" s="25"/>
      <c r="C67" s="24"/>
      <c r="D67" s="25"/>
      <c r="E67" s="24"/>
      <c r="F67" s="25"/>
      <c r="G67" s="24"/>
      <c r="H67" s="26">
        <v>343</v>
      </c>
      <c r="I67" s="26">
        <v>1479.7</v>
      </c>
      <c r="J67" s="27">
        <v>48.9</v>
      </c>
      <c r="K67" s="19" t="str">
        <f t="shared" si="0"/>
        <v/>
      </c>
    </row>
    <row r="68" spans="1:11" x14ac:dyDescent="0.25">
      <c r="A68" s="35" t="s">
        <v>312</v>
      </c>
      <c r="B68" s="36" t="s">
        <v>313</v>
      </c>
      <c r="C68" s="35"/>
      <c r="D68" s="36"/>
      <c r="E68" s="35"/>
      <c r="F68" s="36"/>
      <c r="G68" s="35"/>
      <c r="H68" s="37">
        <v>0</v>
      </c>
      <c r="I68" s="37">
        <v>1045.9000000000001</v>
      </c>
      <c r="J68" s="38">
        <v>0</v>
      </c>
      <c r="K68" s="19" t="str">
        <f t="shared" si="0"/>
        <v/>
      </c>
    </row>
    <row r="69" spans="1:11" x14ac:dyDescent="0.25">
      <c r="A69" s="35" t="s">
        <v>314</v>
      </c>
      <c r="B69" s="36" t="s">
        <v>313</v>
      </c>
      <c r="C69" s="35"/>
      <c r="D69" s="36"/>
      <c r="E69" s="35"/>
      <c r="F69" s="36"/>
      <c r="G69" s="35"/>
      <c r="H69" s="37">
        <v>343</v>
      </c>
      <c r="I69" s="37">
        <v>1479.7</v>
      </c>
      <c r="J69" s="38">
        <v>48.9</v>
      </c>
      <c r="K69" s="19" t="str">
        <f t="shared" ref="K69:K73" si="1">LEFT(C69,1)</f>
        <v/>
      </c>
    </row>
    <row r="70" spans="1:11" x14ac:dyDescent="0.25">
      <c r="A70" s="35" t="s">
        <v>315</v>
      </c>
      <c r="B70" s="36" t="s">
        <v>313</v>
      </c>
      <c r="C70" s="35"/>
      <c r="D70" s="36"/>
      <c r="E70" s="35"/>
      <c r="F70" s="36"/>
      <c r="G70" s="35"/>
      <c r="H70" s="37">
        <v>-343</v>
      </c>
      <c r="I70" s="37">
        <v>-433.8</v>
      </c>
      <c r="J70" s="38">
        <v>-48.9</v>
      </c>
      <c r="K70" s="19" t="str">
        <f t="shared" si="1"/>
        <v/>
      </c>
    </row>
    <row r="71" spans="1:11" x14ac:dyDescent="0.25">
      <c r="A71" s="28" t="s">
        <v>12</v>
      </c>
      <c r="B71" s="29"/>
      <c r="C71" s="28"/>
      <c r="D71" s="29"/>
      <c r="E71" s="28"/>
      <c r="F71" s="29"/>
      <c r="G71" s="28"/>
      <c r="H71" s="30">
        <v>25</v>
      </c>
      <c r="I71" s="30">
        <v>1900</v>
      </c>
      <c r="J71" s="31">
        <v>95</v>
      </c>
      <c r="K71" s="19" t="str">
        <f t="shared" si="1"/>
        <v/>
      </c>
    </row>
    <row r="72" spans="1:11" x14ac:dyDescent="0.25">
      <c r="A72" s="28" t="s">
        <v>13</v>
      </c>
      <c r="B72" s="29"/>
      <c r="C72" s="28"/>
      <c r="D72" s="29"/>
      <c r="E72" s="28"/>
      <c r="F72" s="29"/>
      <c r="G72" s="28"/>
      <c r="H72" s="30">
        <v>3802.4</v>
      </c>
      <c r="I72" s="30">
        <v>7203.2</v>
      </c>
      <c r="J72" s="31">
        <f>J39+J67</f>
        <v>5482.9</v>
      </c>
      <c r="K72" s="19" t="str">
        <f t="shared" si="1"/>
        <v/>
      </c>
    </row>
    <row r="73" spans="1:11" x14ac:dyDescent="0.25">
      <c r="A73" s="28" t="s">
        <v>16</v>
      </c>
      <c r="B73" s="29"/>
      <c r="C73" s="28"/>
      <c r="D73" s="29"/>
      <c r="E73" s="28"/>
      <c r="F73" s="29"/>
      <c r="G73" s="28"/>
      <c r="H73" s="30">
        <v>-3777.4</v>
      </c>
      <c r="I73" s="30">
        <v>-5303.2</v>
      </c>
      <c r="J73" s="31">
        <f>J72-J71</f>
        <v>5387.9</v>
      </c>
      <c r="K73" s="19" t="str">
        <f t="shared" si="1"/>
        <v/>
      </c>
    </row>
  </sheetData>
  <mergeCells count="3">
    <mergeCell ref="A2:J2"/>
    <mergeCell ref="A3:J3"/>
    <mergeCell ref="A43:J43"/>
  </mergeCells>
  <pageMargins left="0.19685039369791668" right="0.19685039369791668" top="0.19685039369791668" bottom="0.39370078739583336" header="0.19685039369791668" footer="0.19685039369791668"/>
  <pageSetup paperSize="9" scale="54" fitToHeight="0" orientation="portrait" r:id="rId1"/>
  <headerFooter>
    <oddFooter>&amp;R&amp;D (str. &amp;P z &amp;N)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opLeftCell="A4" zoomScaleNormal="100" workbookViewId="0">
      <selection activeCell="L71" sqref="L71"/>
    </sheetView>
  </sheetViews>
  <sheetFormatPr defaultColWidth="8.69921875" defaultRowHeight="14.4" x14ac:dyDescent="0.25"/>
  <cols>
    <col min="1" max="1" width="5.59765625" style="32" customWidth="1"/>
    <col min="2" max="2" width="19.09765625" style="33" customWidth="1"/>
    <col min="3" max="3" width="5.8984375" style="32" customWidth="1"/>
    <col min="4" max="4" width="33.69921875" style="33" customWidth="1"/>
    <col min="5" max="5" width="8.69921875" style="32" customWidth="1"/>
    <col min="6" max="6" width="38.19921875" style="33" customWidth="1"/>
    <col min="7" max="7" width="7.69921875" style="32" customWidth="1"/>
    <col min="8" max="10" width="15.69921875" style="34" customWidth="1"/>
    <col min="11" max="11" width="0" style="19" hidden="1" customWidth="1"/>
    <col min="12" max="16384" width="8.69921875" style="19"/>
  </cols>
  <sheetData>
    <row r="1" spans="1:13" ht="36.15" customHeight="1" x14ac:dyDescent="0.25">
      <c r="A1" s="15" t="s">
        <v>17</v>
      </c>
      <c r="B1" s="16" t="s">
        <v>18</v>
      </c>
      <c r="C1" s="15" t="s">
        <v>19</v>
      </c>
      <c r="D1" s="16" t="s">
        <v>20</v>
      </c>
      <c r="E1" s="15" t="s">
        <v>21</v>
      </c>
      <c r="F1" s="17" t="s">
        <v>22</v>
      </c>
      <c r="G1" s="17" t="s">
        <v>33</v>
      </c>
      <c r="H1" s="18" t="s">
        <v>23</v>
      </c>
      <c r="I1" s="18" t="s">
        <v>24</v>
      </c>
      <c r="J1" s="18" t="s">
        <v>679</v>
      </c>
    </row>
    <row r="2" spans="1:13" ht="15.6" customHeight="1" x14ac:dyDescent="0.25">
      <c r="A2" s="55" t="s">
        <v>316</v>
      </c>
      <c r="B2" s="55"/>
      <c r="C2" s="55"/>
      <c r="D2" s="55"/>
      <c r="E2" s="55"/>
      <c r="F2" s="55"/>
      <c r="G2" s="55"/>
      <c r="H2" s="55"/>
      <c r="I2" s="55"/>
      <c r="J2" s="55"/>
    </row>
    <row r="3" spans="1:13" ht="15.6" customHeight="1" x14ac:dyDescent="0.25">
      <c r="A3" s="56" t="s">
        <v>317</v>
      </c>
      <c r="B3" s="56"/>
      <c r="C3" s="56"/>
      <c r="D3" s="56"/>
      <c r="E3" s="56"/>
      <c r="F3" s="56"/>
      <c r="G3" s="56"/>
      <c r="H3" s="56"/>
      <c r="I3" s="56"/>
      <c r="J3" s="56"/>
    </row>
    <row r="4" spans="1:13" x14ac:dyDescent="0.25">
      <c r="A4" s="20"/>
      <c r="B4" s="21"/>
      <c r="C4" s="20">
        <v>2460</v>
      </c>
      <c r="D4" s="21" t="s">
        <v>318</v>
      </c>
      <c r="E4" s="20"/>
      <c r="F4" s="21" t="s">
        <v>592</v>
      </c>
      <c r="G4" s="20"/>
      <c r="H4" s="22">
        <v>0</v>
      </c>
      <c r="I4" s="22">
        <v>1.1000000000000001</v>
      </c>
      <c r="J4" s="23"/>
      <c r="K4" s="19" t="str">
        <f>LEFT(C4,1)</f>
        <v>2</v>
      </c>
    </row>
    <row r="5" spans="1:13" x14ac:dyDescent="0.25">
      <c r="A5" s="20"/>
      <c r="B5" s="21"/>
      <c r="C5" s="20">
        <v>4116</v>
      </c>
      <c r="D5" s="21" t="s">
        <v>48</v>
      </c>
      <c r="E5" s="20"/>
      <c r="F5" s="21" t="s">
        <v>593</v>
      </c>
      <c r="G5" s="20">
        <v>13011</v>
      </c>
      <c r="H5" s="22">
        <v>0</v>
      </c>
      <c r="I5" s="22">
        <v>2390</v>
      </c>
      <c r="J5" s="23"/>
      <c r="K5" s="19" t="str">
        <f t="shared" ref="K5:K68" si="0">LEFT(C5,1)</f>
        <v>4</v>
      </c>
    </row>
    <row r="6" spans="1:13" x14ac:dyDescent="0.25">
      <c r="A6" s="20"/>
      <c r="B6" s="21"/>
      <c r="C6" s="20">
        <v>4116</v>
      </c>
      <c r="D6" s="21" t="s">
        <v>48</v>
      </c>
      <c r="E6" s="20"/>
      <c r="F6" s="21" t="s">
        <v>594</v>
      </c>
      <c r="G6" s="20">
        <v>13015</v>
      </c>
      <c r="H6" s="22">
        <v>0</v>
      </c>
      <c r="I6" s="22">
        <v>403</v>
      </c>
      <c r="J6" s="23"/>
      <c r="K6" s="19" t="str">
        <f t="shared" si="0"/>
        <v>4</v>
      </c>
    </row>
    <row r="7" spans="1:13" x14ac:dyDescent="0.25">
      <c r="A7" s="20"/>
      <c r="B7" s="21"/>
      <c r="C7" s="20">
        <v>4121</v>
      </c>
      <c r="D7" s="21" t="s">
        <v>246</v>
      </c>
      <c r="E7" s="20"/>
      <c r="F7" s="21" t="s">
        <v>597</v>
      </c>
      <c r="G7" s="20"/>
      <c r="H7" s="22">
        <v>34</v>
      </c>
      <c r="I7" s="22">
        <v>34</v>
      </c>
      <c r="J7" s="23"/>
      <c r="K7" s="19" t="str">
        <f t="shared" si="0"/>
        <v>4</v>
      </c>
    </row>
    <row r="8" spans="1:13" x14ac:dyDescent="0.25">
      <c r="A8" s="20">
        <v>6171</v>
      </c>
      <c r="B8" s="21" t="s">
        <v>39</v>
      </c>
      <c r="C8" s="20">
        <v>2111</v>
      </c>
      <c r="D8" s="21" t="s">
        <v>50</v>
      </c>
      <c r="E8" s="20"/>
      <c r="F8" s="21" t="s">
        <v>595</v>
      </c>
      <c r="G8" s="20"/>
      <c r="H8" s="22">
        <v>0</v>
      </c>
      <c r="I8" s="22">
        <v>58.4</v>
      </c>
      <c r="J8" s="23"/>
      <c r="K8" s="19" t="str">
        <f t="shared" si="0"/>
        <v>2</v>
      </c>
    </row>
    <row r="9" spans="1:13" x14ac:dyDescent="0.25">
      <c r="A9" s="20">
        <v>6171</v>
      </c>
      <c r="B9" s="21" t="s">
        <v>39</v>
      </c>
      <c r="C9" s="20">
        <v>2329</v>
      </c>
      <c r="D9" s="21" t="s">
        <v>319</v>
      </c>
      <c r="E9" s="20"/>
      <c r="F9" s="21" t="s">
        <v>596</v>
      </c>
      <c r="G9" s="20"/>
      <c r="H9" s="22">
        <v>0</v>
      </c>
      <c r="I9" s="22">
        <v>10</v>
      </c>
      <c r="J9" s="23"/>
      <c r="K9" s="19" t="str">
        <f t="shared" si="0"/>
        <v>2</v>
      </c>
    </row>
    <row r="10" spans="1:13" x14ac:dyDescent="0.25">
      <c r="A10" s="24" t="s">
        <v>320</v>
      </c>
      <c r="B10" s="25"/>
      <c r="C10" s="24"/>
      <c r="D10" s="25"/>
      <c r="E10" s="24"/>
      <c r="F10" s="25"/>
      <c r="G10" s="24"/>
      <c r="H10" s="26">
        <v>34</v>
      </c>
      <c r="I10" s="26">
        <v>2896.5</v>
      </c>
      <c r="J10" s="27">
        <v>0</v>
      </c>
      <c r="K10" s="19" t="str">
        <f t="shared" si="0"/>
        <v/>
      </c>
    </row>
    <row r="11" spans="1:13" x14ac:dyDescent="0.25">
      <c r="A11" s="39">
        <v>6171</v>
      </c>
      <c r="B11" s="40" t="s">
        <v>39</v>
      </c>
      <c r="C11" s="39">
        <v>5011</v>
      </c>
      <c r="D11" s="40" t="s">
        <v>249</v>
      </c>
      <c r="E11" s="39"/>
      <c r="F11" s="40" t="s">
        <v>598</v>
      </c>
      <c r="G11" s="39"/>
      <c r="H11" s="41">
        <v>18620</v>
      </c>
      <c r="I11" s="41">
        <v>18938.8</v>
      </c>
      <c r="J11" s="42">
        <v>24337</v>
      </c>
      <c r="K11" s="43" t="str">
        <f t="shared" si="0"/>
        <v>5</v>
      </c>
      <c r="L11" s="43"/>
      <c r="M11" s="51"/>
    </row>
    <row r="12" spans="1:13" x14ac:dyDescent="0.25">
      <c r="A12" s="20">
        <v>6171</v>
      </c>
      <c r="B12" s="21" t="s">
        <v>39</v>
      </c>
      <c r="C12" s="20">
        <v>5011</v>
      </c>
      <c r="D12" s="21" t="s">
        <v>249</v>
      </c>
      <c r="E12" s="20"/>
      <c r="F12" s="21" t="s">
        <v>599</v>
      </c>
      <c r="G12" s="20">
        <v>13011</v>
      </c>
      <c r="H12" s="22">
        <v>0</v>
      </c>
      <c r="I12" s="22">
        <v>1623.9</v>
      </c>
      <c r="J12" s="23"/>
      <c r="K12" s="19" t="str">
        <f t="shared" si="0"/>
        <v>5</v>
      </c>
    </row>
    <row r="13" spans="1:13" x14ac:dyDescent="0.25">
      <c r="A13" s="20">
        <v>6171</v>
      </c>
      <c r="B13" s="21" t="s">
        <v>39</v>
      </c>
      <c r="C13" s="20">
        <v>5011</v>
      </c>
      <c r="D13" s="21" t="s">
        <v>249</v>
      </c>
      <c r="E13" s="20"/>
      <c r="F13" s="21" t="s">
        <v>602</v>
      </c>
      <c r="G13" s="20">
        <v>13015</v>
      </c>
      <c r="H13" s="22">
        <v>0</v>
      </c>
      <c r="I13" s="22">
        <v>256.2</v>
      </c>
      <c r="J13" s="23"/>
      <c r="K13" s="19" t="str">
        <f t="shared" si="0"/>
        <v>5</v>
      </c>
    </row>
    <row r="14" spans="1:13" x14ac:dyDescent="0.25">
      <c r="A14" s="20">
        <v>6171</v>
      </c>
      <c r="B14" s="21" t="s">
        <v>39</v>
      </c>
      <c r="C14" s="20">
        <v>5021</v>
      </c>
      <c r="D14" s="21" t="s">
        <v>169</v>
      </c>
      <c r="E14" s="20"/>
      <c r="F14" s="21" t="s">
        <v>600</v>
      </c>
      <c r="G14" s="20"/>
      <c r="H14" s="22">
        <v>0</v>
      </c>
      <c r="I14" s="22">
        <v>171</v>
      </c>
      <c r="J14" s="23"/>
      <c r="K14" s="19" t="str">
        <f t="shared" si="0"/>
        <v>5</v>
      </c>
    </row>
    <row r="15" spans="1:13" x14ac:dyDescent="0.25">
      <c r="A15" s="20">
        <v>6171</v>
      </c>
      <c r="B15" s="21" t="s">
        <v>39</v>
      </c>
      <c r="C15" s="20">
        <v>5021</v>
      </c>
      <c r="D15" s="21" t="s">
        <v>169</v>
      </c>
      <c r="E15" s="20"/>
      <c r="F15" s="21" t="s">
        <v>601</v>
      </c>
      <c r="G15" s="20">
        <v>13011</v>
      </c>
      <c r="H15" s="22">
        <v>0</v>
      </c>
      <c r="I15" s="22">
        <v>50</v>
      </c>
      <c r="J15" s="23"/>
      <c r="K15" s="19" t="str">
        <f t="shared" si="0"/>
        <v>5</v>
      </c>
    </row>
    <row r="16" spans="1:13" x14ac:dyDescent="0.25">
      <c r="A16" s="20">
        <v>6171</v>
      </c>
      <c r="B16" s="21" t="s">
        <v>39</v>
      </c>
      <c r="C16" s="20">
        <v>5021</v>
      </c>
      <c r="D16" s="21" t="s">
        <v>169</v>
      </c>
      <c r="E16" s="20"/>
      <c r="F16" s="21" t="s">
        <v>603</v>
      </c>
      <c r="G16" s="20">
        <v>13013</v>
      </c>
      <c r="H16" s="22">
        <v>0</v>
      </c>
      <c r="I16" s="22">
        <v>11.1</v>
      </c>
      <c r="J16" s="23"/>
      <c r="K16" s="19" t="str">
        <f t="shared" si="0"/>
        <v>5</v>
      </c>
    </row>
    <row r="17" spans="1:13" x14ac:dyDescent="0.25">
      <c r="A17" s="20">
        <v>6171</v>
      </c>
      <c r="B17" s="21" t="s">
        <v>39</v>
      </c>
      <c r="C17" s="20">
        <v>5021</v>
      </c>
      <c r="D17" s="21" t="s">
        <v>169</v>
      </c>
      <c r="E17" s="20">
        <v>130131</v>
      </c>
      <c r="F17" s="21" t="s">
        <v>600</v>
      </c>
      <c r="G17" s="20"/>
      <c r="H17" s="22">
        <v>0</v>
      </c>
      <c r="I17" s="22">
        <v>1</v>
      </c>
      <c r="J17" s="23"/>
      <c r="K17" s="19" t="str">
        <f t="shared" si="0"/>
        <v>5</v>
      </c>
    </row>
    <row r="18" spans="1:13" x14ac:dyDescent="0.25">
      <c r="A18" s="39">
        <v>6171</v>
      </c>
      <c r="B18" s="40" t="s">
        <v>39</v>
      </c>
      <c r="C18" s="39">
        <v>5031</v>
      </c>
      <c r="D18" s="40" t="s">
        <v>250</v>
      </c>
      <c r="E18" s="39"/>
      <c r="F18" s="40" t="s">
        <v>604</v>
      </c>
      <c r="G18" s="39"/>
      <c r="H18" s="41">
        <v>4640</v>
      </c>
      <c r="I18" s="41">
        <v>4640</v>
      </c>
      <c r="J18" s="42">
        <v>6022</v>
      </c>
      <c r="K18" s="43" t="str">
        <f t="shared" si="0"/>
        <v>5</v>
      </c>
      <c r="L18" s="43"/>
      <c r="M18" s="51"/>
    </row>
    <row r="19" spans="1:13" x14ac:dyDescent="0.25">
      <c r="A19" s="20">
        <v>6171</v>
      </c>
      <c r="B19" s="21" t="s">
        <v>39</v>
      </c>
      <c r="C19" s="20">
        <v>5031</v>
      </c>
      <c r="D19" s="21" t="s">
        <v>250</v>
      </c>
      <c r="E19" s="20"/>
      <c r="F19" s="21" t="s">
        <v>605</v>
      </c>
      <c r="G19" s="20">
        <v>13011</v>
      </c>
      <c r="H19" s="22">
        <v>0</v>
      </c>
      <c r="I19" s="22">
        <v>428.9</v>
      </c>
      <c r="J19" s="23"/>
      <c r="K19" s="19" t="str">
        <f t="shared" si="0"/>
        <v>5</v>
      </c>
    </row>
    <row r="20" spans="1:13" x14ac:dyDescent="0.25">
      <c r="A20" s="20">
        <v>6171</v>
      </c>
      <c r="B20" s="21" t="s">
        <v>39</v>
      </c>
      <c r="C20" s="20">
        <v>5031</v>
      </c>
      <c r="D20" s="21" t="s">
        <v>250</v>
      </c>
      <c r="E20" s="20"/>
      <c r="F20" s="21" t="s">
        <v>606</v>
      </c>
      <c r="G20" s="20">
        <v>13015</v>
      </c>
      <c r="H20" s="22">
        <v>0</v>
      </c>
      <c r="I20" s="22">
        <v>75.2</v>
      </c>
      <c r="J20" s="23"/>
      <c r="K20" s="19" t="str">
        <f t="shared" si="0"/>
        <v>5</v>
      </c>
    </row>
    <row r="21" spans="1:13" x14ac:dyDescent="0.25">
      <c r="A21" s="39">
        <v>6171</v>
      </c>
      <c r="B21" s="40" t="s">
        <v>39</v>
      </c>
      <c r="C21" s="39">
        <v>5032</v>
      </c>
      <c r="D21" s="40" t="s">
        <v>251</v>
      </c>
      <c r="E21" s="39"/>
      <c r="F21" s="40" t="s">
        <v>607</v>
      </c>
      <c r="G21" s="39"/>
      <c r="H21" s="41">
        <v>1700</v>
      </c>
      <c r="I21" s="41">
        <v>1700</v>
      </c>
      <c r="J21" s="42">
        <v>2168</v>
      </c>
      <c r="K21" s="43" t="str">
        <f t="shared" si="0"/>
        <v>5</v>
      </c>
      <c r="L21" s="43"/>
      <c r="M21" s="51"/>
    </row>
    <row r="22" spans="1:13" x14ac:dyDescent="0.25">
      <c r="A22" s="39">
        <v>6171</v>
      </c>
      <c r="B22" s="40" t="s">
        <v>39</v>
      </c>
      <c r="C22" s="39">
        <v>5032</v>
      </c>
      <c r="D22" s="40" t="s">
        <v>251</v>
      </c>
      <c r="E22" s="39"/>
      <c r="F22" s="40" t="s">
        <v>608</v>
      </c>
      <c r="G22" s="39">
        <v>13011</v>
      </c>
      <c r="H22" s="41">
        <v>0</v>
      </c>
      <c r="I22" s="41">
        <v>199.6</v>
      </c>
      <c r="J22" s="42"/>
      <c r="K22" s="43" t="str">
        <f t="shared" si="0"/>
        <v>5</v>
      </c>
      <c r="L22" s="43"/>
    </row>
    <row r="23" spans="1:13" x14ac:dyDescent="0.25">
      <c r="A23" s="39">
        <v>6171</v>
      </c>
      <c r="B23" s="40" t="s">
        <v>39</v>
      </c>
      <c r="C23" s="39">
        <v>5032</v>
      </c>
      <c r="D23" s="40" t="s">
        <v>251</v>
      </c>
      <c r="E23" s="39"/>
      <c r="F23" s="40" t="s">
        <v>609</v>
      </c>
      <c r="G23" s="39">
        <v>13015</v>
      </c>
      <c r="H23" s="41">
        <v>0</v>
      </c>
      <c r="I23" s="41">
        <v>27.1</v>
      </c>
      <c r="J23" s="42"/>
      <c r="K23" s="43" t="str">
        <f t="shared" si="0"/>
        <v>5</v>
      </c>
      <c r="L23" s="43"/>
    </row>
    <row r="24" spans="1:13" x14ac:dyDescent="0.25">
      <c r="A24" s="39">
        <v>6171</v>
      </c>
      <c r="B24" s="40" t="s">
        <v>39</v>
      </c>
      <c r="C24" s="39">
        <v>5038</v>
      </c>
      <c r="D24" s="40" t="s">
        <v>252</v>
      </c>
      <c r="E24" s="39"/>
      <c r="F24" s="40" t="s">
        <v>610</v>
      </c>
      <c r="G24" s="39"/>
      <c r="H24" s="41">
        <v>81</v>
      </c>
      <c r="I24" s="41">
        <v>81</v>
      </c>
      <c r="J24" s="42">
        <v>101</v>
      </c>
      <c r="K24" s="43" t="str">
        <f t="shared" si="0"/>
        <v>5</v>
      </c>
      <c r="L24" s="43"/>
      <c r="M24" s="51"/>
    </row>
    <row r="25" spans="1:13" x14ac:dyDescent="0.25">
      <c r="A25" s="20">
        <v>6171</v>
      </c>
      <c r="B25" s="21" t="s">
        <v>39</v>
      </c>
      <c r="C25" s="20">
        <v>5038</v>
      </c>
      <c r="D25" s="21" t="s">
        <v>252</v>
      </c>
      <c r="E25" s="20"/>
      <c r="F25" s="21" t="s">
        <v>611</v>
      </c>
      <c r="G25" s="20">
        <v>13011</v>
      </c>
      <c r="H25" s="22">
        <v>0</v>
      </c>
      <c r="I25" s="22">
        <v>10</v>
      </c>
      <c r="J25" s="23"/>
      <c r="K25" s="19" t="str">
        <f t="shared" si="0"/>
        <v>5</v>
      </c>
    </row>
    <row r="26" spans="1:13" x14ac:dyDescent="0.25">
      <c r="A26" s="20">
        <v>6171</v>
      </c>
      <c r="B26" s="21" t="s">
        <v>39</v>
      </c>
      <c r="C26" s="20">
        <v>5136</v>
      </c>
      <c r="D26" s="21" t="s">
        <v>170</v>
      </c>
      <c r="E26" s="20"/>
      <c r="F26" s="21" t="s">
        <v>612</v>
      </c>
      <c r="G26" s="20"/>
      <c r="H26" s="22">
        <v>88</v>
      </c>
      <c r="I26" s="22">
        <v>88</v>
      </c>
      <c r="J26" s="23">
        <v>90</v>
      </c>
      <c r="K26" s="19" t="str">
        <f t="shared" si="0"/>
        <v>5</v>
      </c>
    </row>
    <row r="27" spans="1:13" x14ac:dyDescent="0.25">
      <c r="A27" s="20">
        <v>6171</v>
      </c>
      <c r="B27" s="21" t="s">
        <v>39</v>
      </c>
      <c r="C27" s="20">
        <v>5136</v>
      </c>
      <c r="D27" s="21" t="s">
        <v>170</v>
      </c>
      <c r="E27" s="20"/>
      <c r="F27" s="21" t="s">
        <v>613</v>
      </c>
      <c r="G27" s="20">
        <v>13011</v>
      </c>
      <c r="H27" s="22">
        <v>0</v>
      </c>
      <c r="I27" s="22">
        <v>1.6</v>
      </c>
      <c r="J27" s="23"/>
      <c r="K27" s="19" t="str">
        <f t="shared" si="0"/>
        <v>5</v>
      </c>
    </row>
    <row r="28" spans="1:13" x14ac:dyDescent="0.25">
      <c r="A28" s="20">
        <v>6171</v>
      </c>
      <c r="B28" s="21" t="s">
        <v>39</v>
      </c>
      <c r="C28" s="20">
        <v>5137</v>
      </c>
      <c r="D28" s="21" t="s">
        <v>171</v>
      </c>
      <c r="E28" s="20"/>
      <c r="F28" s="21" t="s">
        <v>614</v>
      </c>
      <c r="G28" s="20">
        <v>13011</v>
      </c>
      <c r="H28" s="22">
        <v>0</v>
      </c>
      <c r="I28" s="22">
        <v>10.1</v>
      </c>
      <c r="J28" s="23"/>
      <c r="K28" s="19" t="str">
        <f t="shared" si="0"/>
        <v>5</v>
      </c>
    </row>
    <row r="29" spans="1:13" x14ac:dyDescent="0.25">
      <c r="A29" s="20">
        <v>6171</v>
      </c>
      <c r="B29" s="21" t="s">
        <v>39</v>
      </c>
      <c r="C29" s="20">
        <v>5137</v>
      </c>
      <c r="D29" s="21" t="s">
        <v>171</v>
      </c>
      <c r="E29" s="20"/>
      <c r="F29" s="21" t="s">
        <v>615</v>
      </c>
      <c r="G29" s="20">
        <v>13015</v>
      </c>
      <c r="H29" s="22">
        <v>0</v>
      </c>
      <c r="I29" s="22">
        <v>44.3</v>
      </c>
      <c r="J29" s="23"/>
      <c r="K29" s="19" t="str">
        <f t="shared" si="0"/>
        <v>5</v>
      </c>
    </row>
    <row r="30" spans="1:13" x14ac:dyDescent="0.25">
      <c r="A30" s="20">
        <v>6171</v>
      </c>
      <c r="B30" s="21" t="s">
        <v>39</v>
      </c>
      <c r="C30" s="20">
        <v>5137</v>
      </c>
      <c r="D30" s="21" t="s">
        <v>171</v>
      </c>
      <c r="E30" s="20">
        <v>51371</v>
      </c>
      <c r="F30" s="21" t="s">
        <v>572</v>
      </c>
      <c r="G30" s="20"/>
      <c r="H30" s="22">
        <v>519.5</v>
      </c>
      <c r="I30" s="22">
        <v>482.2</v>
      </c>
      <c r="J30" s="23">
        <v>331.2</v>
      </c>
      <c r="K30" s="19" t="str">
        <f t="shared" si="0"/>
        <v>5</v>
      </c>
    </row>
    <row r="31" spans="1:13" x14ac:dyDescent="0.25">
      <c r="A31" s="20">
        <v>6171</v>
      </c>
      <c r="B31" s="21" t="s">
        <v>39</v>
      </c>
      <c r="C31" s="20">
        <v>5137</v>
      </c>
      <c r="D31" s="21" t="s">
        <v>171</v>
      </c>
      <c r="E31" s="20">
        <v>51372</v>
      </c>
      <c r="F31" s="21" t="s">
        <v>581</v>
      </c>
      <c r="G31" s="20"/>
      <c r="H31" s="22">
        <v>675</v>
      </c>
      <c r="I31" s="22">
        <v>736</v>
      </c>
      <c r="J31" s="23">
        <v>780</v>
      </c>
      <c r="K31" s="19" t="str">
        <f t="shared" si="0"/>
        <v>5</v>
      </c>
    </row>
    <row r="32" spans="1:13" x14ac:dyDescent="0.25">
      <c r="A32" s="20">
        <v>6171</v>
      </c>
      <c r="B32" s="21" t="s">
        <v>39</v>
      </c>
      <c r="C32" s="20">
        <v>5139</v>
      </c>
      <c r="D32" s="21" t="s">
        <v>167</v>
      </c>
      <c r="E32" s="20">
        <v>51391</v>
      </c>
      <c r="F32" s="21" t="s">
        <v>576</v>
      </c>
      <c r="G32" s="20"/>
      <c r="H32" s="22">
        <v>250</v>
      </c>
      <c r="I32" s="22">
        <v>286.7</v>
      </c>
      <c r="J32" s="23">
        <v>340</v>
      </c>
      <c r="K32" s="19" t="str">
        <f t="shared" si="0"/>
        <v>5</v>
      </c>
    </row>
    <row r="33" spans="1:11" x14ac:dyDescent="0.25">
      <c r="A33" s="20">
        <v>6171</v>
      </c>
      <c r="B33" s="21" t="s">
        <v>39</v>
      </c>
      <c r="C33" s="20">
        <v>5139</v>
      </c>
      <c r="D33" s="21" t="s">
        <v>167</v>
      </c>
      <c r="E33" s="20">
        <v>51392</v>
      </c>
      <c r="F33" s="21" t="s">
        <v>579</v>
      </c>
      <c r="G33" s="20"/>
      <c r="H33" s="22">
        <v>81</v>
      </c>
      <c r="I33" s="22">
        <v>81</v>
      </c>
      <c r="J33" s="23">
        <v>70</v>
      </c>
      <c r="K33" s="19" t="str">
        <f t="shared" si="0"/>
        <v>5</v>
      </c>
    </row>
    <row r="34" spans="1:11" x14ac:dyDescent="0.25">
      <c r="A34" s="20">
        <v>6171</v>
      </c>
      <c r="B34" s="21" t="s">
        <v>39</v>
      </c>
      <c r="C34" s="20">
        <v>5139</v>
      </c>
      <c r="D34" s="21" t="s">
        <v>167</v>
      </c>
      <c r="E34" s="20">
        <v>51393</v>
      </c>
      <c r="F34" s="21" t="s">
        <v>580</v>
      </c>
      <c r="G34" s="20"/>
      <c r="H34" s="22">
        <v>40</v>
      </c>
      <c r="I34" s="22">
        <v>40</v>
      </c>
      <c r="J34" s="23">
        <v>50</v>
      </c>
      <c r="K34" s="19" t="str">
        <f t="shared" si="0"/>
        <v>5</v>
      </c>
    </row>
    <row r="35" spans="1:11" x14ac:dyDescent="0.25">
      <c r="A35" s="20">
        <v>6171</v>
      </c>
      <c r="B35" s="21" t="s">
        <v>39</v>
      </c>
      <c r="C35" s="20">
        <v>5139</v>
      </c>
      <c r="D35" s="21" t="s">
        <v>167</v>
      </c>
      <c r="E35" s="20">
        <v>51394</v>
      </c>
      <c r="F35" s="21" t="s">
        <v>577</v>
      </c>
      <c r="G35" s="20"/>
      <c r="H35" s="22">
        <v>20</v>
      </c>
      <c r="I35" s="22">
        <v>20</v>
      </c>
      <c r="J35" s="23">
        <v>20</v>
      </c>
      <c r="K35" s="19" t="str">
        <f t="shared" si="0"/>
        <v>5</v>
      </c>
    </row>
    <row r="36" spans="1:11" x14ac:dyDescent="0.25">
      <c r="A36" s="20">
        <v>6171</v>
      </c>
      <c r="B36" s="21" t="s">
        <v>39</v>
      </c>
      <c r="C36" s="20">
        <v>5139</v>
      </c>
      <c r="D36" s="21" t="s">
        <v>167</v>
      </c>
      <c r="E36" s="20">
        <v>51395</v>
      </c>
      <c r="F36" s="21" t="s">
        <v>578</v>
      </c>
      <c r="G36" s="20"/>
      <c r="H36" s="22">
        <v>119.6</v>
      </c>
      <c r="I36" s="22">
        <v>119.6</v>
      </c>
      <c r="J36" s="23">
        <v>120</v>
      </c>
      <c r="K36" s="19" t="str">
        <f t="shared" si="0"/>
        <v>5</v>
      </c>
    </row>
    <row r="37" spans="1:11" x14ac:dyDescent="0.25">
      <c r="A37" s="20">
        <v>6171</v>
      </c>
      <c r="B37" s="21" t="s">
        <v>39</v>
      </c>
      <c r="C37" s="20">
        <v>5151</v>
      </c>
      <c r="D37" s="21" t="s">
        <v>172</v>
      </c>
      <c r="E37" s="20"/>
      <c r="F37" s="21" t="s">
        <v>616</v>
      </c>
      <c r="G37" s="20"/>
      <c r="H37" s="22">
        <v>100</v>
      </c>
      <c r="I37" s="22">
        <v>100</v>
      </c>
      <c r="J37" s="23">
        <v>100</v>
      </c>
      <c r="K37" s="19" t="str">
        <f t="shared" si="0"/>
        <v>5</v>
      </c>
    </row>
    <row r="38" spans="1:11" x14ac:dyDescent="0.25">
      <c r="A38" s="20">
        <v>6171</v>
      </c>
      <c r="B38" s="21" t="s">
        <v>39</v>
      </c>
      <c r="C38" s="20">
        <v>5153</v>
      </c>
      <c r="D38" s="21" t="s">
        <v>173</v>
      </c>
      <c r="E38" s="20"/>
      <c r="F38" s="21" t="s">
        <v>617</v>
      </c>
      <c r="G38" s="20"/>
      <c r="H38" s="22">
        <v>668</v>
      </c>
      <c r="I38" s="22">
        <v>668</v>
      </c>
      <c r="J38" s="23">
        <v>668</v>
      </c>
      <c r="K38" s="19" t="str">
        <f t="shared" si="0"/>
        <v>5</v>
      </c>
    </row>
    <row r="39" spans="1:11" x14ac:dyDescent="0.25">
      <c r="A39" s="20">
        <v>6171</v>
      </c>
      <c r="B39" s="21" t="s">
        <v>39</v>
      </c>
      <c r="C39" s="20">
        <v>5154</v>
      </c>
      <c r="D39" s="21" t="s">
        <v>174</v>
      </c>
      <c r="E39" s="20"/>
      <c r="F39" s="21" t="s">
        <v>618</v>
      </c>
      <c r="G39" s="20"/>
      <c r="H39" s="22">
        <v>449</v>
      </c>
      <c r="I39" s="22">
        <v>449</v>
      </c>
      <c r="J39" s="23">
        <v>449</v>
      </c>
      <c r="K39" s="19" t="str">
        <f t="shared" si="0"/>
        <v>5</v>
      </c>
    </row>
    <row r="40" spans="1:11" x14ac:dyDescent="0.25">
      <c r="A40" s="20">
        <v>6171</v>
      </c>
      <c r="B40" s="21" t="s">
        <v>39</v>
      </c>
      <c r="C40" s="20">
        <v>5156</v>
      </c>
      <c r="D40" s="21" t="s">
        <v>175</v>
      </c>
      <c r="E40" s="20"/>
      <c r="F40" s="21" t="s">
        <v>619</v>
      </c>
      <c r="G40" s="20"/>
      <c r="H40" s="22">
        <v>130</v>
      </c>
      <c r="I40" s="22">
        <v>130</v>
      </c>
      <c r="J40" s="23">
        <v>130</v>
      </c>
      <c r="K40" s="19" t="str">
        <f t="shared" si="0"/>
        <v>5</v>
      </c>
    </row>
    <row r="41" spans="1:11" x14ac:dyDescent="0.25">
      <c r="A41" s="20">
        <v>6171</v>
      </c>
      <c r="B41" s="21" t="s">
        <v>39</v>
      </c>
      <c r="C41" s="20">
        <v>5156</v>
      </c>
      <c r="D41" s="21" t="s">
        <v>175</v>
      </c>
      <c r="E41" s="20"/>
      <c r="F41" s="21" t="s">
        <v>620</v>
      </c>
      <c r="G41" s="20">
        <v>13011</v>
      </c>
      <c r="H41" s="22">
        <v>0</v>
      </c>
      <c r="I41" s="22">
        <v>15</v>
      </c>
      <c r="J41" s="23"/>
      <c r="K41" s="19" t="str">
        <f t="shared" si="0"/>
        <v>5</v>
      </c>
    </row>
    <row r="42" spans="1:11" x14ac:dyDescent="0.25">
      <c r="A42" s="20">
        <v>6171</v>
      </c>
      <c r="B42" s="21" t="s">
        <v>39</v>
      </c>
      <c r="C42" s="20">
        <v>5161</v>
      </c>
      <c r="D42" s="21" t="s">
        <v>321</v>
      </c>
      <c r="E42" s="20"/>
      <c r="F42" s="21" t="s">
        <v>621</v>
      </c>
      <c r="G42" s="20"/>
      <c r="H42" s="22">
        <v>500</v>
      </c>
      <c r="I42" s="22">
        <v>581.20000000000005</v>
      </c>
      <c r="J42" s="23">
        <v>620</v>
      </c>
      <c r="K42" s="19" t="str">
        <f t="shared" si="0"/>
        <v>5</v>
      </c>
    </row>
    <row r="43" spans="1:11" x14ac:dyDescent="0.25">
      <c r="A43" s="20">
        <v>6171</v>
      </c>
      <c r="B43" s="21" t="s">
        <v>39</v>
      </c>
      <c r="C43" s="20">
        <v>5162</v>
      </c>
      <c r="D43" s="21" t="s">
        <v>176</v>
      </c>
      <c r="E43" s="20"/>
      <c r="F43" s="21" t="s">
        <v>622</v>
      </c>
      <c r="G43" s="20"/>
      <c r="H43" s="22">
        <v>255</v>
      </c>
      <c r="I43" s="22">
        <v>255</v>
      </c>
      <c r="J43" s="23">
        <v>275</v>
      </c>
      <c r="K43" s="19" t="str">
        <f t="shared" si="0"/>
        <v>5</v>
      </c>
    </row>
    <row r="44" spans="1:11" x14ac:dyDescent="0.25">
      <c r="A44" s="20">
        <v>6171</v>
      </c>
      <c r="B44" s="21" t="s">
        <v>39</v>
      </c>
      <c r="C44" s="20">
        <v>5163</v>
      </c>
      <c r="D44" s="21" t="s">
        <v>177</v>
      </c>
      <c r="E44" s="20"/>
      <c r="F44" s="21" t="s">
        <v>623</v>
      </c>
      <c r="G44" s="20"/>
      <c r="H44" s="22">
        <v>100</v>
      </c>
      <c r="I44" s="22">
        <v>100</v>
      </c>
      <c r="J44" s="23"/>
      <c r="K44" s="19" t="str">
        <f t="shared" si="0"/>
        <v>5</v>
      </c>
    </row>
    <row r="45" spans="1:11" x14ac:dyDescent="0.25">
      <c r="A45" s="20">
        <v>6171</v>
      </c>
      <c r="B45" s="21" t="s">
        <v>39</v>
      </c>
      <c r="C45" s="20">
        <v>5163</v>
      </c>
      <c r="D45" s="21" t="s">
        <v>177</v>
      </c>
      <c r="E45" s="20">
        <v>51631</v>
      </c>
      <c r="F45" s="21" t="s">
        <v>582</v>
      </c>
      <c r="G45" s="20"/>
      <c r="H45" s="22">
        <v>45</v>
      </c>
      <c r="I45" s="22">
        <v>45</v>
      </c>
      <c r="J45" s="23">
        <v>55</v>
      </c>
      <c r="K45" s="19" t="str">
        <f t="shared" si="0"/>
        <v>5</v>
      </c>
    </row>
    <row r="46" spans="1:11" x14ac:dyDescent="0.25">
      <c r="A46" s="20">
        <v>6171</v>
      </c>
      <c r="B46" s="21" t="s">
        <v>39</v>
      </c>
      <c r="C46" s="20">
        <v>5166</v>
      </c>
      <c r="D46" s="21" t="s">
        <v>322</v>
      </c>
      <c r="E46" s="20"/>
      <c r="F46" s="21" t="s">
        <v>624</v>
      </c>
      <c r="G46" s="20"/>
      <c r="H46" s="22">
        <v>310</v>
      </c>
      <c r="I46" s="22">
        <v>320</v>
      </c>
      <c r="J46" s="23">
        <v>320</v>
      </c>
      <c r="K46" s="19" t="str">
        <f t="shared" si="0"/>
        <v>5</v>
      </c>
    </row>
    <row r="47" spans="1:11" x14ac:dyDescent="0.25">
      <c r="A47" s="20">
        <v>6171</v>
      </c>
      <c r="B47" s="21" t="s">
        <v>39</v>
      </c>
      <c r="C47" s="20">
        <v>5167</v>
      </c>
      <c r="D47" s="21" t="s">
        <v>309</v>
      </c>
      <c r="E47" s="20">
        <v>51671</v>
      </c>
      <c r="F47" s="21" t="s">
        <v>583</v>
      </c>
      <c r="G47" s="20"/>
      <c r="H47" s="22">
        <v>584</v>
      </c>
      <c r="I47" s="22">
        <v>598</v>
      </c>
      <c r="J47" s="23">
        <v>650</v>
      </c>
      <c r="K47" s="19" t="str">
        <f t="shared" si="0"/>
        <v>5</v>
      </c>
    </row>
    <row r="48" spans="1:11" x14ac:dyDescent="0.25">
      <c r="A48" s="20">
        <v>6171</v>
      </c>
      <c r="B48" s="21" t="s">
        <v>39</v>
      </c>
      <c r="C48" s="20">
        <v>5167</v>
      </c>
      <c r="D48" s="21" t="s">
        <v>309</v>
      </c>
      <c r="E48" s="20">
        <v>51671</v>
      </c>
      <c r="F48" s="21" t="s">
        <v>583</v>
      </c>
      <c r="G48" s="20">
        <v>13011</v>
      </c>
      <c r="H48" s="22">
        <v>0</v>
      </c>
      <c r="I48" s="22">
        <v>45</v>
      </c>
      <c r="J48" s="23"/>
      <c r="K48" s="19" t="str">
        <f t="shared" si="0"/>
        <v>5</v>
      </c>
    </row>
    <row r="49" spans="1:11" x14ac:dyDescent="0.25">
      <c r="A49" s="20">
        <v>6171</v>
      </c>
      <c r="B49" s="21" t="s">
        <v>39</v>
      </c>
      <c r="C49" s="20">
        <v>5167</v>
      </c>
      <c r="D49" s="21" t="s">
        <v>309</v>
      </c>
      <c r="E49" s="20">
        <v>51672</v>
      </c>
      <c r="F49" s="21" t="s">
        <v>584</v>
      </c>
      <c r="G49" s="20"/>
      <c r="H49" s="22">
        <v>170</v>
      </c>
      <c r="I49" s="22">
        <v>199</v>
      </c>
      <c r="J49" s="23">
        <v>200</v>
      </c>
      <c r="K49" s="19" t="str">
        <f t="shared" si="0"/>
        <v>5</v>
      </c>
    </row>
    <row r="50" spans="1:11" x14ac:dyDescent="0.25">
      <c r="A50" s="20">
        <v>6171</v>
      </c>
      <c r="B50" s="21" t="s">
        <v>39</v>
      </c>
      <c r="C50" s="20">
        <v>5168</v>
      </c>
      <c r="D50" s="21" t="s">
        <v>323</v>
      </c>
      <c r="E50" s="20"/>
      <c r="F50" s="21" t="s">
        <v>625</v>
      </c>
      <c r="G50" s="20"/>
      <c r="H50" s="22">
        <v>821.2</v>
      </c>
      <c r="I50" s="22">
        <v>821.2</v>
      </c>
      <c r="J50" s="23">
        <v>1713.5</v>
      </c>
      <c r="K50" s="19" t="str">
        <f t="shared" si="0"/>
        <v>5</v>
      </c>
    </row>
    <row r="51" spans="1:11" x14ac:dyDescent="0.25">
      <c r="A51" s="20">
        <v>6171</v>
      </c>
      <c r="B51" s="21" t="s">
        <v>39</v>
      </c>
      <c r="C51" s="20">
        <v>5169</v>
      </c>
      <c r="D51" s="21" t="s">
        <v>28</v>
      </c>
      <c r="E51" s="20"/>
      <c r="F51" s="21" t="s">
        <v>626</v>
      </c>
      <c r="G51" s="20">
        <v>13013</v>
      </c>
      <c r="H51" s="22">
        <v>0</v>
      </c>
      <c r="I51" s="22">
        <v>668.1</v>
      </c>
      <c r="J51" s="23">
        <v>600</v>
      </c>
      <c r="K51" s="19" t="str">
        <f t="shared" si="0"/>
        <v>5</v>
      </c>
    </row>
    <row r="52" spans="1:11" x14ac:dyDescent="0.25">
      <c r="A52" s="20">
        <v>6171</v>
      </c>
      <c r="B52" s="21" t="s">
        <v>39</v>
      </c>
      <c r="C52" s="20">
        <v>5169</v>
      </c>
      <c r="D52" s="21" t="s">
        <v>28</v>
      </c>
      <c r="E52" s="20">
        <v>14009</v>
      </c>
      <c r="F52" s="21" t="s">
        <v>573</v>
      </c>
      <c r="G52" s="20"/>
      <c r="H52" s="22">
        <v>189</v>
      </c>
      <c r="I52" s="22">
        <v>189</v>
      </c>
      <c r="J52" s="23"/>
      <c r="K52" s="19" t="str">
        <f t="shared" si="0"/>
        <v>5</v>
      </c>
    </row>
    <row r="53" spans="1:11" x14ac:dyDescent="0.25">
      <c r="A53" s="20">
        <v>6171</v>
      </c>
      <c r="B53" s="21" t="s">
        <v>39</v>
      </c>
      <c r="C53" s="20">
        <v>5169</v>
      </c>
      <c r="D53" s="21" t="s">
        <v>28</v>
      </c>
      <c r="E53" s="20">
        <v>17871</v>
      </c>
      <c r="F53" s="21" t="s">
        <v>574</v>
      </c>
      <c r="G53" s="20"/>
      <c r="H53" s="22">
        <v>206</v>
      </c>
      <c r="I53" s="22">
        <v>206</v>
      </c>
      <c r="J53" s="23">
        <v>206</v>
      </c>
      <c r="K53" s="19" t="str">
        <f t="shared" si="0"/>
        <v>5</v>
      </c>
    </row>
    <row r="54" spans="1:11" x14ac:dyDescent="0.25">
      <c r="A54" s="20">
        <v>6171</v>
      </c>
      <c r="B54" s="21" t="s">
        <v>39</v>
      </c>
      <c r="C54" s="20">
        <v>5169</v>
      </c>
      <c r="D54" s="21" t="s">
        <v>28</v>
      </c>
      <c r="E54" s="20">
        <v>51691</v>
      </c>
      <c r="F54" s="21" t="s">
        <v>575</v>
      </c>
      <c r="G54" s="20"/>
      <c r="H54" s="22">
        <v>385</v>
      </c>
      <c r="I54" s="22">
        <v>385</v>
      </c>
      <c r="J54" s="23">
        <v>450</v>
      </c>
      <c r="K54" s="19" t="str">
        <f t="shared" si="0"/>
        <v>5</v>
      </c>
    </row>
    <row r="55" spans="1:11" x14ac:dyDescent="0.25">
      <c r="A55" s="20">
        <v>6171</v>
      </c>
      <c r="B55" s="21" t="s">
        <v>39</v>
      </c>
      <c r="C55" s="20">
        <v>5169</v>
      </c>
      <c r="D55" s="21" t="s">
        <v>28</v>
      </c>
      <c r="E55" s="20">
        <v>51692</v>
      </c>
      <c r="F55" s="21" t="s">
        <v>585</v>
      </c>
      <c r="G55" s="20"/>
      <c r="H55" s="22">
        <v>475</v>
      </c>
      <c r="I55" s="22">
        <v>475</v>
      </c>
      <c r="J55" s="23">
        <v>525</v>
      </c>
      <c r="K55" s="19" t="str">
        <f t="shared" si="0"/>
        <v>5</v>
      </c>
    </row>
    <row r="56" spans="1:11" x14ac:dyDescent="0.25">
      <c r="A56" s="20">
        <v>6171</v>
      </c>
      <c r="B56" s="21" t="s">
        <v>39</v>
      </c>
      <c r="C56" s="20">
        <v>5169</v>
      </c>
      <c r="D56" s="21" t="s">
        <v>28</v>
      </c>
      <c r="E56" s="20">
        <v>51693</v>
      </c>
      <c r="F56" s="21" t="s">
        <v>586</v>
      </c>
      <c r="G56" s="20"/>
      <c r="H56" s="22">
        <v>335.5</v>
      </c>
      <c r="I56" s="22">
        <v>335.5</v>
      </c>
      <c r="J56" s="23">
        <v>252.5</v>
      </c>
      <c r="K56" s="19" t="str">
        <f t="shared" si="0"/>
        <v>5</v>
      </c>
    </row>
    <row r="57" spans="1:11" x14ac:dyDescent="0.25">
      <c r="A57" s="20">
        <v>6171</v>
      </c>
      <c r="B57" s="21" t="s">
        <v>39</v>
      </c>
      <c r="C57" s="20">
        <v>5169</v>
      </c>
      <c r="D57" s="21" t="s">
        <v>28</v>
      </c>
      <c r="E57" s="20">
        <v>51694</v>
      </c>
      <c r="F57" s="21" t="s">
        <v>587</v>
      </c>
      <c r="G57" s="20"/>
      <c r="H57" s="22">
        <v>445</v>
      </c>
      <c r="I57" s="22">
        <v>442.8</v>
      </c>
      <c r="J57" s="23">
        <v>700</v>
      </c>
      <c r="K57" s="19" t="str">
        <f t="shared" si="0"/>
        <v>5</v>
      </c>
    </row>
    <row r="58" spans="1:11" x14ac:dyDescent="0.25">
      <c r="A58" s="20">
        <v>6171</v>
      </c>
      <c r="B58" s="21" t="s">
        <v>39</v>
      </c>
      <c r="C58" s="20">
        <v>5169</v>
      </c>
      <c r="D58" s="21" t="s">
        <v>28</v>
      </c>
      <c r="E58" s="20">
        <v>51694</v>
      </c>
      <c r="F58" s="21" t="s">
        <v>587</v>
      </c>
      <c r="G58" s="20">
        <v>13011</v>
      </c>
      <c r="H58" s="22">
        <v>0</v>
      </c>
      <c r="I58" s="22">
        <v>0.8</v>
      </c>
      <c r="J58" s="23"/>
      <c r="K58" s="19" t="str">
        <f t="shared" si="0"/>
        <v>5</v>
      </c>
    </row>
    <row r="59" spans="1:11" x14ac:dyDescent="0.25">
      <c r="A59" s="20">
        <v>6171</v>
      </c>
      <c r="B59" s="21" t="s">
        <v>39</v>
      </c>
      <c r="C59" s="20">
        <v>5169</v>
      </c>
      <c r="D59" s="21" t="s">
        <v>28</v>
      </c>
      <c r="E59" s="20">
        <v>51695</v>
      </c>
      <c r="F59" s="21" t="s">
        <v>588</v>
      </c>
      <c r="G59" s="20"/>
      <c r="H59" s="22">
        <v>20</v>
      </c>
      <c r="I59" s="22">
        <v>20</v>
      </c>
      <c r="J59" s="23">
        <v>30</v>
      </c>
      <c r="K59" s="19" t="str">
        <f t="shared" si="0"/>
        <v>5</v>
      </c>
    </row>
    <row r="60" spans="1:11" x14ac:dyDescent="0.25">
      <c r="A60" s="20">
        <v>6171</v>
      </c>
      <c r="B60" s="21" t="s">
        <v>39</v>
      </c>
      <c r="C60" s="20">
        <v>5169</v>
      </c>
      <c r="D60" s="21" t="s">
        <v>28</v>
      </c>
      <c r="E60" s="20">
        <v>130131</v>
      </c>
      <c r="F60" s="21" t="s">
        <v>571</v>
      </c>
      <c r="G60" s="20"/>
      <c r="H60" s="22">
        <v>0</v>
      </c>
      <c r="I60" s="22">
        <v>2.2000000000000002</v>
      </c>
      <c r="J60" s="23"/>
      <c r="K60" s="19" t="str">
        <f t="shared" si="0"/>
        <v>5</v>
      </c>
    </row>
    <row r="61" spans="1:11" x14ac:dyDescent="0.25">
      <c r="A61" s="20">
        <v>6171</v>
      </c>
      <c r="B61" s="21" t="s">
        <v>39</v>
      </c>
      <c r="C61" s="20">
        <v>5171</v>
      </c>
      <c r="D61" s="21" t="s">
        <v>67</v>
      </c>
      <c r="E61" s="20">
        <v>51711</v>
      </c>
      <c r="F61" s="21" t="s">
        <v>589</v>
      </c>
      <c r="G61" s="20"/>
      <c r="H61" s="22">
        <v>874.5</v>
      </c>
      <c r="I61" s="22">
        <v>1271.5</v>
      </c>
      <c r="J61" s="23">
        <v>876</v>
      </c>
      <c r="K61" s="19" t="str">
        <f t="shared" si="0"/>
        <v>5</v>
      </c>
    </row>
    <row r="62" spans="1:11" x14ac:dyDescent="0.25">
      <c r="A62" s="20">
        <v>6171</v>
      </c>
      <c r="B62" s="21" t="s">
        <v>39</v>
      </c>
      <c r="C62" s="20">
        <v>5171</v>
      </c>
      <c r="D62" s="21" t="s">
        <v>67</v>
      </c>
      <c r="E62" s="20">
        <v>51712</v>
      </c>
      <c r="F62" s="21" t="s">
        <v>590</v>
      </c>
      <c r="G62" s="20"/>
      <c r="H62" s="22">
        <v>219.5</v>
      </c>
      <c r="I62" s="22">
        <v>219.5</v>
      </c>
      <c r="J62" s="23">
        <v>110</v>
      </c>
      <c r="K62" s="19" t="str">
        <f t="shared" si="0"/>
        <v>5</v>
      </c>
    </row>
    <row r="63" spans="1:11" x14ac:dyDescent="0.25">
      <c r="A63" s="20">
        <v>6171</v>
      </c>
      <c r="B63" s="21" t="s">
        <v>39</v>
      </c>
      <c r="C63" s="20">
        <v>5171</v>
      </c>
      <c r="D63" s="21" t="s">
        <v>67</v>
      </c>
      <c r="E63" s="20">
        <v>51713</v>
      </c>
      <c r="F63" s="21" t="s">
        <v>591</v>
      </c>
      <c r="G63" s="20"/>
      <c r="H63" s="22">
        <v>50</v>
      </c>
      <c r="I63" s="22">
        <v>50</v>
      </c>
      <c r="J63" s="23">
        <v>60</v>
      </c>
      <c r="K63" s="19" t="str">
        <f t="shared" si="0"/>
        <v>5</v>
      </c>
    </row>
    <row r="64" spans="1:11" x14ac:dyDescent="0.25">
      <c r="A64" s="20">
        <v>6171</v>
      </c>
      <c r="B64" s="21" t="s">
        <v>39</v>
      </c>
      <c r="C64" s="20">
        <v>5173</v>
      </c>
      <c r="D64" s="21" t="s">
        <v>253</v>
      </c>
      <c r="E64" s="20"/>
      <c r="F64" s="21" t="s">
        <v>627</v>
      </c>
      <c r="G64" s="20"/>
      <c r="H64" s="22">
        <v>75</v>
      </c>
      <c r="I64" s="22">
        <v>75</v>
      </c>
      <c r="J64" s="23">
        <v>75</v>
      </c>
      <c r="K64" s="19" t="str">
        <f t="shared" si="0"/>
        <v>5</v>
      </c>
    </row>
    <row r="65" spans="1:13" x14ac:dyDescent="0.25">
      <c r="A65" s="20">
        <v>6171</v>
      </c>
      <c r="B65" s="21" t="s">
        <v>39</v>
      </c>
      <c r="C65" s="20">
        <v>5173</v>
      </c>
      <c r="D65" s="21" t="s">
        <v>253</v>
      </c>
      <c r="E65" s="20"/>
      <c r="F65" s="21" t="s">
        <v>628</v>
      </c>
      <c r="G65" s="20">
        <v>13011</v>
      </c>
      <c r="H65" s="22">
        <v>0</v>
      </c>
      <c r="I65" s="22">
        <v>5.0999999999999996</v>
      </c>
      <c r="J65" s="23"/>
      <c r="K65" s="19" t="str">
        <f t="shared" si="0"/>
        <v>5</v>
      </c>
    </row>
    <row r="66" spans="1:13" x14ac:dyDescent="0.25">
      <c r="A66" s="20">
        <v>6171</v>
      </c>
      <c r="B66" s="21" t="s">
        <v>39</v>
      </c>
      <c r="C66" s="20">
        <v>5173</v>
      </c>
      <c r="D66" s="21" t="s">
        <v>253</v>
      </c>
      <c r="E66" s="20"/>
      <c r="F66" s="21" t="s">
        <v>629</v>
      </c>
      <c r="G66" s="20">
        <v>13015</v>
      </c>
      <c r="H66" s="22">
        <v>0</v>
      </c>
      <c r="I66" s="22">
        <v>0.2</v>
      </c>
      <c r="J66" s="23"/>
      <c r="K66" s="19" t="str">
        <f t="shared" si="0"/>
        <v>5</v>
      </c>
    </row>
    <row r="67" spans="1:13" x14ac:dyDescent="0.25">
      <c r="A67" s="20">
        <v>6171</v>
      </c>
      <c r="B67" s="21" t="s">
        <v>39</v>
      </c>
      <c r="C67" s="20">
        <v>5175</v>
      </c>
      <c r="D67" s="21" t="s">
        <v>255</v>
      </c>
      <c r="E67" s="20"/>
      <c r="F67" s="21" t="s">
        <v>630</v>
      </c>
      <c r="G67" s="20"/>
      <c r="H67" s="22">
        <v>20</v>
      </c>
      <c r="I67" s="22">
        <v>23</v>
      </c>
      <c r="J67" s="23">
        <v>25</v>
      </c>
      <c r="K67" s="19" t="str">
        <f t="shared" si="0"/>
        <v>5</v>
      </c>
    </row>
    <row r="68" spans="1:13" x14ac:dyDescent="0.25">
      <c r="A68" s="20">
        <v>6171</v>
      </c>
      <c r="B68" s="21" t="s">
        <v>39</v>
      </c>
      <c r="C68" s="20">
        <v>5194</v>
      </c>
      <c r="D68" s="21" t="s">
        <v>256</v>
      </c>
      <c r="E68" s="20"/>
      <c r="F68" s="21" t="s">
        <v>631</v>
      </c>
      <c r="G68" s="20"/>
      <c r="H68" s="22">
        <v>3</v>
      </c>
      <c r="I68" s="22">
        <v>3</v>
      </c>
      <c r="J68" s="23">
        <v>3</v>
      </c>
      <c r="K68" s="19" t="str">
        <f t="shared" si="0"/>
        <v>5</v>
      </c>
    </row>
    <row r="69" spans="1:13" x14ac:dyDescent="0.25">
      <c r="A69" s="20">
        <v>6171</v>
      </c>
      <c r="B69" s="21" t="s">
        <v>39</v>
      </c>
      <c r="C69" s="20">
        <v>5362</v>
      </c>
      <c r="D69" s="21" t="s">
        <v>179</v>
      </c>
      <c r="E69" s="20"/>
      <c r="F69" s="21" t="s">
        <v>632</v>
      </c>
      <c r="G69" s="20"/>
      <c r="H69" s="22">
        <v>30</v>
      </c>
      <c r="I69" s="22">
        <v>30</v>
      </c>
      <c r="J69" s="23">
        <v>30</v>
      </c>
      <c r="K69" s="19" t="str">
        <f t="shared" ref="K69:K94" si="1">LEFT(C69,1)</f>
        <v>5</v>
      </c>
    </row>
    <row r="70" spans="1:13" x14ac:dyDescent="0.25">
      <c r="A70" s="20">
        <v>6171</v>
      </c>
      <c r="B70" s="21" t="s">
        <v>39</v>
      </c>
      <c r="C70" s="20">
        <v>5424</v>
      </c>
      <c r="D70" s="21" t="s">
        <v>310</v>
      </c>
      <c r="E70" s="20"/>
      <c r="F70" s="21" t="s">
        <v>633</v>
      </c>
      <c r="G70" s="20"/>
      <c r="H70" s="22">
        <v>0</v>
      </c>
      <c r="I70" s="22">
        <v>70.5</v>
      </c>
      <c r="J70" s="23"/>
      <c r="K70" s="19" t="str">
        <f t="shared" si="1"/>
        <v>5</v>
      </c>
    </row>
    <row r="71" spans="1:13" x14ac:dyDescent="0.25">
      <c r="A71" s="39">
        <v>6171</v>
      </c>
      <c r="B71" s="40" t="s">
        <v>39</v>
      </c>
      <c r="C71" s="39">
        <v>5499</v>
      </c>
      <c r="D71" s="40" t="s">
        <v>324</v>
      </c>
      <c r="E71" s="39"/>
      <c r="F71" s="40" t="s">
        <v>634</v>
      </c>
      <c r="G71" s="39"/>
      <c r="H71" s="41">
        <v>382</v>
      </c>
      <c r="I71" s="41">
        <v>382</v>
      </c>
      <c r="J71" s="42">
        <v>723</v>
      </c>
      <c r="K71" s="43" t="str">
        <f t="shared" si="1"/>
        <v>5</v>
      </c>
      <c r="L71" s="43"/>
      <c r="M71" s="51"/>
    </row>
    <row r="72" spans="1:13" x14ac:dyDescent="0.25">
      <c r="A72" s="20">
        <v>6171</v>
      </c>
      <c r="B72" s="21" t="s">
        <v>39</v>
      </c>
      <c r="C72" s="20">
        <v>6111</v>
      </c>
      <c r="D72" s="21" t="s">
        <v>325</v>
      </c>
      <c r="E72" s="20"/>
      <c r="F72" s="21" t="s">
        <v>636</v>
      </c>
      <c r="G72" s="20"/>
      <c r="H72" s="22"/>
      <c r="I72" s="22"/>
      <c r="J72" s="23">
        <v>4945</v>
      </c>
      <c r="K72" s="19" t="str">
        <f t="shared" si="1"/>
        <v>6</v>
      </c>
    </row>
    <row r="73" spans="1:13" x14ac:dyDescent="0.25">
      <c r="A73" s="20">
        <v>6171</v>
      </c>
      <c r="B73" s="21" t="s">
        <v>39</v>
      </c>
      <c r="C73" s="20">
        <v>6122</v>
      </c>
      <c r="D73" s="21" t="s">
        <v>211</v>
      </c>
      <c r="E73" s="20"/>
      <c r="F73" s="21" t="s">
        <v>635</v>
      </c>
      <c r="G73" s="20"/>
      <c r="H73" s="22">
        <v>0</v>
      </c>
      <c r="I73" s="22">
        <v>111.4</v>
      </c>
      <c r="J73" s="23"/>
      <c r="K73" s="19" t="str">
        <f t="shared" si="1"/>
        <v>6</v>
      </c>
    </row>
    <row r="74" spans="1:13" x14ac:dyDescent="0.25">
      <c r="A74" s="24" t="s">
        <v>326</v>
      </c>
      <c r="B74" s="25"/>
      <c r="C74" s="24"/>
      <c r="D74" s="25"/>
      <c r="E74" s="24"/>
      <c r="F74" s="25"/>
      <c r="G74" s="24"/>
      <c r="H74" s="26">
        <v>34675.800000000003</v>
      </c>
      <c r="I74" s="26">
        <v>39415.300000000003</v>
      </c>
      <c r="J74" s="27">
        <f>SUM(J11:J73)</f>
        <v>49220.2</v>
      </c>
      <c r="K74" s="19" t="str">
        <f t="shared" si="1"/>
        <v/>
      </c>
      <c r="L74" s="51"/>
    </row>
    <row r="75" spans="1:13" x14ac:dyDescent="0.25">
      <c r="A75" s="35" t="s">
        <v>327</v>
      </c>
      <c r="B75" s="36" t="s">
        <v>328</v>
      </c>
      <c r="C75" s="35"/>
      <c r="D75" s="36"/>
      <c r="E75" s="35"/>
      <c r="F75" s="36"/>
      <c r="G75" s="35"/>
      <c r="H75" s="37">
        <v>34</v>
      </c>
      <c r="I75" s="37">
        <v>2896.5</v>
      </c>
      <c r="J75" s="38">
        <v>0</v>
      </c>
      <c r="K75" s="19" t="str">
        <f t="shared" si="1"/>
        <v/>
      </c>
    </row>
    <row r="76" spans="1:13" x14ac:dyDescent="0.25">
      <c r="A76" s="35" t="s">
        <v>329</v>
      </c>
      <c r="B76" s="36" t="s">
        <v>328</v>
      </c>
      <c r="C76" s="35"/>
      <c r="D76" s="36"/>
      <c r="E76" s="35"/>
      <c r="F76" s="36"/>
      <c r="G76" s="35"/>
      <c r="H76" s="37">
        <v>34675.800000000003</v>
      </c>
      <c r="I76" s="37">
        <v>39415.300000000003</v>
      </c>
      <c r="J76" s="38">
        <f>SUM(J74)</f>
        <v>49220.2</v>
      </c>
      <c r="K76" s="19" t="str">
        <f t="shared" si="1"/>
        <v/>
      </c>
    </row>
    <row r="77" spans="1:13" x14ac:dyDescent="0.25">
      <c r="A77" s="35" t="s">
        <v>330</v>
      </c>
      <c r="B77" s="36" t="s">
        <v>328</v>
      </c>
      <c r="C77" s="35"/>
      <c r="D77" s="36"/>
      <c r="E77" s="35"/>
      <c r="F77" s="36"/>
      <c r="G77" s="35"/>
      <c r="H77" s="37">
        <v>-34641.800000000003</v>
      </c>
      <c r="I77" s="37">
        <v>-36518.800000000003</v>
      </c>
      <c r="J77" s="38">
        <f>J75-J76</f>
        <v>-49220.2</v>
      </c>
      <c r="K77" s="19" t="str">
        <f t="shared" si="1"/>
        <v/>
      </c>
    </row>
    <row r="78" spans="1:13" ht="15.6" customHeight="1" x14ac:dyDescent="0.25">
      <c r="A78" s="57" t="s">
        <v>331</v>
      </c>
      <c r="B78" s="57"/>
      <c r="C78" s="57"/>
      <c r="D78" s="57"/>
      <c r="E78" s="57"/>
      <c r="F78" s="57"/>
      <c r="G78" s="57"/>
      <c r="H78" s="57"/>
      <c r="I78" s="57"/>
      <c r="J78" s="58"/>
      <c r="K78" s="19" t="str">
        <f t="shared" si="1"/>
        <v/>
      </c>
    </row>
    <row r="79" spans="1:13" x14ac:dyDescent="0.25">
      <c r="A79" s="20">
        <v>6112</v>
      </c>
      <c r="B79" s="21" t="s">
        <v>332</v>
      </c>
      <c r="C79" s="20">
        <v>5023</v>
      </c>
      <c r="D79" s="21" t="s">
        <v>333</v>
      </c>
      <c r="E79" s="20"/>
      <c r="F79" s="21" t="s">
        <v>637</v>
      </c>
      <c r="G79" s="20"/>
      <c r="H79" s="22">
        <v>1900</v>
      </c>
      <c r="I79" s="22">
        <v>1880</v>
      </c>
      <c r="J79" s="23">
        <v>3581.3</v>
      </c>
      <c r="K79" s="19" t="str">
        <f t="shared" si="1"/>
        <v>5</v>
      </c>
    </row>
    <row r="80" spans="1:13" x14ac:dyDescent="0.25">
      <c r="A80" s="20">
        <v>6112</v>
      </c>
      <c r="B80" s="21" t="s">
        <v>332</v>
      </c>
      <c r="C80" s="20">
        <v>5031</v>
      </c>
      <c r="D80" s="21" t="s">
        <v>250</v>
      </c>
      <c r="E80" s="20"/>
      <c r="F80" s="21" t="s">
        <v>638</v>
      </c>
      <c r="G80" s="20"/>
      <c r="H80" s="22">
        <v>330</v>
      </c>
      <c r="I80" s="22">
        <v>330</v>
      </c>
      <c r="J80" s="23">
        <v>404.7</v>
      </c>
      <c r="K80" s="19" t="str">
        <f t="shared" si="1"/>
        <v>5</v>
      </c>
    </row>
    <row r="81" spans="1:11" x14ac:dyDescent="0.25">
      <c r="A81" s="20">
        <v>6112</v>
      </c>
      <c r="B81" s="21" t="s">
        <v>332</v>
      </c>
      <c r="C81" s="20">
        <v>5032</v>
      </c>
      <c r="D81" s="21" t="s">
        <v>251</v>
      </c>
      <c r="E81" s="20"/>
      <c r="F81" s="21" t="s">
        <v>639</v>
      </c>
      <c r="G81" s="20"/>
      <c r="H81" s="22">
        <v>170</v>
      </c>
      <c r="I81" s="22">
        <v>170</v>
      </c>
      <c r="J81" s="23">
        <v>265.8</v>
      </c>
      <c r="K81" s="19" t="str">
        <f t="shared" si="1"/>
        <v>5</v>
      </c>
    </row>
    <row r="82" spans="1:11" x14ac:dyDescent="0.25">
      <c r="A82" s="20">
        <v>6112</v>
      </c>
      <c r="B82" s="21" t="s">
        <v>332</v>
      </c>
      <c r="C82" s="20">
        <v>5139</v>
      </c>
      <c r="D82" s="21" t="s">
        <v>167</v>
      </c>
      <c r="E82" s="20"/>
      <c r="F82" s="21" t="s">
        <v>640</v>
      </c>
      <c r="G82" s="20"/>
      <c r="H82" s="22">
        <v>0</v>
      </c>
      <c r="I82" s="22">
        <v>1.5</v>
      </c>
      <c r="J82" s="23">
        <v>1.5</v>
      </c>
      <c r="K82" s="19" t="str">
        <f t="shared" si="1"/>
        <v>5</v>
      </c>
    </row>
    <row r="83" spans="1:11" x14ac:dyDescent="0.25">
      <c r="A83" s="20">
        <v>6112</v>
      </c>
      <c r="B83" s="21" t="s">
        <v>332</v>
      </c>
      <c r="C83" s="20">
        <v>5167</v>
      </c>
      <c r="D83" s="21" t="s">
        <v>309</v>
      </c>
      <c r="E83" s="20"/>
      <c r="F83" s="21" t="s">
        <v>641</v>
      </c>
      <c r="G83" s="20"/>
      <c r="H83" s="22">
        <v>70</v>
      </c>
      <c r="I83" s="22">
        <v>70</v>
      </c>
      <c r="J83" s="23">
        <v>15</v>
      </c>
      <c r="K83" s="19" t="str">
        <f t="shared" si="1"/>
        <v>5</v>
      </c>
    </row>
    <row r="84" spans="1:11" x14ac:dyDescent="0.25">
      <c r="A84" s="20">
        <v>6112</v>
      </c>
      <c r="B84" s="21" t="s">
        <v>332</v>
      </c>
      <c r="C84" s="20">
        <v>5173</v>
      </c>
      <c r="D84" s="21" t="s">
        <v>253</v>
      </c>
      <c r="E84" s="20"/>
      <c r="F84" s="21" t="s">
        <v>642</v>
      </c>
      <c r="G84" s="20"/>
      <c r="H84" s="22">
        <v>50</v>
      </c>
      <c r="I84" s="22">
        <v>50</v>
      </c>
      <c r="J84" s="23">
        <v>32</v>
      </c>
      <c r="K84" s="19" t="str">
        <f t="shared" si="1"/>
        <v>5</v>
      </c>
    </row>
    <row r="85" spans="1:11" x14ac:dyDescent="0.25">
      <c r="A85" s="20">
        <v>6112</v>
      </c>
      <c r="B85" s="21" t="s">
        <v>332</v>
      </c>
      <c r="C85" s="20">
        <v>5175</v>
      </c>
      <c r="D85" s="21" t="s">
        <v>255</v>
      </c>
      <c r="E85" s="20"/>
      <c r="F85" s="21" t="s">
        <v>643</v>
      </c>
      <c r="G85" s="20"/>
      <c r="H85" s="22">
        <v>37</v>
      </c>
      <c r="I85" s="22">
        <v>37</v>
      </c>
      <c r="J85" s="23">
        <v>37</v>
      </c>
      <c r="K85" s="19" t="str">
        <f t="shared" si="1"/>
        <v>5</v>
      </c>
    </row>
    <row r="86" spans="1:11" x14ac:dyDescent="0.25">
      <c r="A86" s="20">
        <v>6112</v>
      </c>
      <c r="B86" s="21" t="s">
        <v>332</v>
      </c>
      <c r="C86" s="20">
        <v>5179</v>
      </c>
      <c r="D86" s="21" t="s">
        <v>334</v>
      </c>
      <c r="E86" s="20"/>
      <c r="F86" s="21" t="s">
        <v>644</v>
      </c>
      <c r="G86" s="20"/>
      <c r="H86" s="22">
        <v>15</v>
      </c>
      <c r="I86" s="22">
        <v>15</v>
      </c>
      <c r="J86" s="23">
        <v>15</v>
      </c>
      <c r="K86" s="19" t="str">
        <f t="shared" si="1"/>
        <v>5</v>
      </c>
    </row>
    <row r="87" spans="1:11" x14ac:dyDescent="0.25">
      <c r="A87" s="20">
        <v>6112</v>
      </c>
      <c r="B87" s="21" t="s">
        <v>332</v>
      </c>
      <c r="C87" s="20">
        <v>5194</v>
      </c>
      <c r="D87" s="21" t="s">
        <v>256</v>
      </c>
      <c r="E87" s="20"/>
      <c r="F87" s="21" t="s">
        <v>645</v>
      </c>
      <c r="G87" s="20"/>
      <c r="H87" s="22">
        <v>30</v>
      </c>
      <c r="I87" s="22">
        <v>30</v>
      </c>
      <c r="J87" s="23">
        <v>30</v>
      </c>
      <c r="K87" s="19" t="str">
        <f t="shared" si="1"/>
        <v>5</v>
      </c>
    </row>
    <row r="88" spans="1:11" x14ac:dyDescent="0.25">
      <c r="A88" s="20">
        <v>6112</v>
      </c>
      <c r="B88" s="21" t="s">
        <v>332</v>
      </c>
      <c r="C88" s="20">
        <v>5424</v>
      </c>
      <c r="D88" s="21" t="s">
        <v>310</v>
      </c>
      <c r="E88" s="20"/>
      <c r="F88" s="21" t="s">
        <v>646</v>
      </c>
      <c r="G88" s="20"/>
      <c r="H88" s="22">
        <v>0</v>
      </c>
      <c r="I88" s="22">
        <v>20</v>
      </c>
      <c r="J88" s="23">
        <v>15</v>
      </c>
      <c r="K88" s="19" t="str">
        <f t="shared" si="1"/>
        <v>5</v>
      </c>
    </row>
    <row r="89" spans="1:11" x14ac:dyDescent="0.25">
      <c r="A89" s="20">
        <v>6112</v>
      </c>
      <c r="B89" s="21" t="s">
        <v>332</v>
      </c>
      <c r="C89" s="20">
        <v>5499</v>
      </c>
      <c r="D89" s="21" t="s">
        <v>324</v>
      </c>
      <c r="E89" s="20"/>
      <c r="F89" s="21" t="s">
        <v>647</v>
      </c>
      <c r="G89" s="20"/>
      <c r="H89" s="22">
        <v>27</v>
      </c>
      <c r="I89" s="22">
        <v>27</v>
      </c>
      <c r="J89" s="23">
        <v>48.6</v>
      </c>
      <c r="K89" s="19" t="str">
        <f t="shared" si="1"/>
        <v>5</v>
      </c>
    </row>
    <row r="90" spans="1:11" x14ac:dyDescent="0.25">
      <c r="A90" s="24" t="s">
        <v>335</v>
      </c>
      <c r="B90" s="25"/>
      <c r="C90" s="24"/>
      <c r="D90" s="25"/>
      <c r="E90" s="24"/>
      <c r="F90" s="25"/>
      <c r="G90" s="24"/>
      <c r="H90" s="26">
        <v>2629</v>
      </c>
      <c r="I90" s="26">
        <v>2630.5</v>
      </c>
      <c r="J90" s="27">
        <v>4445.8999999999996</v>
      </c>
      <c r="K90" s="19" t="str">
        <f t="shared" si="1"/>
        <v/>
      </c>
    </row>
    <row r="91" spans="1:11" x14ac:dyDescent="0.25">
      <c r="A91" s="35" t="s">
        <v>336</v>
      </c>
      <c r="B91" s="36" t="s">
        <v>337</v>
      </c>
      <c r="C91" s="35"/>
      <c r="D91" s="36"/>
      <c r="E91" s="35"/>
      <c r="F91" s="36"/>
      <c r="G91" s="35"/>
      <c r="H91" s="37">
        <v>2629</v>
      </c>
      <c r="I91" s="37">
        <v>2630.5</v>
      </c>
      <c r="J91" s="38">
        <v>4445.8999999999996</v>
      </c>
      <c r="K91" s="19" t="str">
        <f t="shared" si="1"/>
        <v/>
      </c>
    </row>
    <row r="92" spans="1:11" x14ac:dyDescent="0.25">
      <c r="A92" s="28" t="s">
        <v>12</v>
      </c>
      <c r="B92" s="29"/>
      <c r="C92" s="28"/>
      <c r="D92" s="29"/>
      <c r="E92" s="28"/>
      <c r="F92" s="29"/>
      <c r="G92" s="28"/>
      <c r="H92" s="30">
        <v>34</v>
      </c>
      <c r="I92" s="30">
        <v>2896.5</v>
      </c>
      <c r="J92" s="31">
        <v>0</v>
      </c>
      <c r="K92" s="19" t="str">
        <f t="shared" si="1"/>
        <v/>
      </c>
    </row>
    <row r="93" spans="1:11" x14ac:dyDescent="0.25">
      <c r="A93" s="28" t="s">
        <v>13</v>
      </c>
      <c r="B93" s="29"/>
      <c r="C93" s="28"/>
      <c r="D93" s="29"/>
      <c r="E93" s="28"/>
      <c r="F93" s="29"/>
      <c r="G93" s="28"/>
      <c r="H93" s="30">
        <v>37304.800000000003</v>
      </c>
      <c r="I93" s="30">
        <v>42045.8</v>
      </c>
      <c r="J93" s="31">
        <f>SUM(J74+J90)</f>
        <v>53666.1</v>
      </c>
      <c r="K93" s="19" t="str">
        <f t="shared" si="1"/>
        <v/>
      </c>
    </row>
    <row r="94" spans="1:11" x14ac:dyDescent="0.25">
      <c r="A94" s="28" t="s">
        <v>16</v>
      </c>
      <c r="B94" s="29"/>
      <c r="C94" s="28"/>
      <c r="D94" s="29"/>
      <c r="E94" s="28"/>
      <c r="F94" s="29"/>
      <c r="G94" s="28"/>
      <c r="H94" s="30">
        <v>-37270.800000000003</v>
      </c>
      <c r="I94" s="30">
        <v>-39149.300000000003</v>
      </c>
      <c r="J94" s="31">
        <f>J92-J93</f>
        <v>-53666.1</v>
      </c>
      <c r="K94" s="19" t="str">
        <f t="shared" si="1"/>
        <v/>
      </c>
    </row>
  </sheetData>
  <mergeCells count="3">
    <mergeCell ref="A2:J2"/>
    <mergeCell ref="A3:J3"/>
    <mergeCell ref="A78:J78"/>
  </mergeCells>
  <pageMargins left="0.19685039369791668" right="0.19685039369791668" top="0.19685039369791668" bottom="0.39370078739583336" header="0.19685039369791668" footer="0.19685039369791668"/>
  <pageSetup paperSize="9" scale="55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Rozpočet - souhrn</vt:lpstr>
      <vt:lpstr>Kancelář tajemník</vt:lpstr>
      <vt:lpstr>Staveb.úřad a ŽP</vt:lpstr>
      <vt:lpstr>Finanční odbor</vt:lpstr>
      <vt:lpstr>Správa maj., inv. rozvoje</vt:lpstr>
      <vt:lpstr>Sociální věci</vt:lpstr>
      <vt:lpstr>Správní činnosti</vt:lpstr>
      <vt:lpstr>Vnější vztahy</vt:lpstr>
      <vt:lpstr>Městský úřad</vt:lpstr>
      <vt:lpstr>Městská policie</vt:lpstr>
      <vt:lpstr>'Finanční odbor'!Názvy_tisku</vt:lpstr>
      <vt:lpstr>'Kancelář tajemník'!Názvy_tisku</vt:lpstr>
      <vt:lpstr>'Městská policie'!Názvy_tisku</vt:lpstr>
      <vt:lpstr>'Městský úřad'!Názvy_tisku</vt:lpstr>
      <vt:lpstr>'Sociální věci'!Názvy_tisku</vt:lpstr>
      <vt:lpstr>'Správa maj., inv. rozvoje'!Názvy_tisku</vt:lpstr>
      <vt:lpstr>'Správní činnosti'!Názvy_tisku</vt:lpstr>
      <vt:lpstr>'Staveb.úřad a ŽP'!Názvy_tisku</vt:lpstr>
      <vt:lpstr>'Vnější vztahy'!Názvy_tisku</vt:lpstr>
    </vt:vector>
  </TitlesOfParts>
  <Company>AQE advisors,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Jan Obrovský</dc:creator>
  <cp:lastModifiedBy>Klára Vránová</cp:lastModifiedBy>
  <cp:lastPrinted>2017-12-14T10:21:59Z</cp:lastPrinted>
  <dcterms:created xsi:type="dcterms:W3CDTF">2017-11-15T06:21:44Z</dcterms:created>
  <dcterms:modified xsi:type="dcterms:W3CDTF">2023-08-16T08:05:58Z</dcterms:modified>
</cp:coreProperties>
</file>