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1"/>
  </bookViews>
  <sheets>
    <sheet name="Příjmy 2016" sheetId="8" r:id="rId1"/>
    <sheet name="Výdaje 2016" sheetId="9" r:id="rId2"/>
  </sheets>
  <calcPr calcId="145621"/>
</workbook>
</file>

<file path=xl/calcChain.xml><?xml version="1.0" encoding="utf-8"?>
<calcChain xmlns="http://schemas.openxmlformats.org/spreadsheetml/2006/main">
  <c r="C2" i="8" l="1"/>
  <c r="C59" i="8"/>
  <c r="C55" i="8"/>
  <c r="C30" i="8"/>
  <c r="C25" i="8"/>
  <c r="C14" i="8"/>
  <c r="C5" i="8"/>
  <c r="C92" i="9"/>
  <c r="C2" i="9"/>
  <c r="C160" i="9"/>
  <c r="C157" i="9"/>
  <c r="C152" i="9"/>
  <c r="C147" i="9"/>
  <c r="C140" i="9"/>
  <c r="C124" i="9"/>
  <c r="C110" i="9"/>
  <c r="C93" i="9"/>
  <c r="C31" i="9"/>
  <c r="C40" i="9"/>
  <c r="C50" i="9"/>
  <c r="C61" i="9"/>
  <c r="C69" i="9"/>
  <c r="C85" i="9"/>
  <c r="C16" i="9"/>
  <c r="C8" i="9"/>
  <c r="C4" i="9"/>
  <c r="C175" i="9"/>
  <c r="C172" i="9"/>
  <c r="C170" i="9"/>
  <c r="C167" i="9"/>
  <c r="C165" i="9"/>
  <c r="C158" i="9"/>
  <c r="C144" i="9"/>
  <c r="C121" i="9"/>
  <c r="C58" i="9"/>
  <c r="C29" i="9" l="1"/>
  <c r="C42" i="8"/>
  <c r="C39" i="8"/>
  <c r="C34" i="8"/>
  <c r="C31" i="8"/>
  <c r="C28" i="9" l="1"/>
  <c r="C4" i="8"/>
  <c r="C69" i="8"/>
  <c r="C66" i="8"/>
  <c r="C52" i="8"/>
  <c r="I2" i="8" l="1"/>
</calcChain>
</file>

<file path=xl/sharedStrings.xml><?xml version="1.0" encoding="utf-8"?>
<sst xmlns="http://schemas.openxmlformats.org/spreadsheetml/2006/main" count="216" uniqueCount="208">
  <si>
    <t xml:space="preserve"> </t>
  </si>
  <si>
    <t>Název položky</t>
  </si>
  <si>
    <t>Příjmy celkem</t>
  </si>
  <si>
    <t xml:space="preserve">Daňové příjmy – třída I. </t>
  </si>
  <si>
    <t>Příjmy z daní</t>
  </si>
  <si>
    <t>Daň z příjmů fyzických osob ze závislé činnosti</t>
  </si>
  <si>
    <t>Daň z příjmů fyzických osob ze sam. výděl. činnosti</t>
  </si>
  <si>
    <t>Daň z příjmů fyzických osob z kapitálových výnosů</t>
  </si>
  <si>
    <t>Daň z příjmů právnických osob</t>
  </si>
  <si>
    <t>Daň z příjmů právnických osob za obce</t>
  </si>
  <si>
    <t>Daň z přidané hodnoty</t>
  </si>
  <si>
    <t>Daň z nemovitostí</t>
  </si>
  <si>
    <t xml:space="preserve">Správní poplatky </t>
  </si>
  <si>
    <t>ŽP – rybářské a myslivecké lístky, vodoprávní</t>
  </si>
  <si>
    <t>ŽP - Odvody za zábor ZPF</t>
  </si>
  <si>
    <t>SÚ – stavební úřad</t>
  </si>
  <si>
    <t>ŽÚ – živnostenský úřad</t>
  </si>
  <si>
    <t>VV – matrika</t>
  </si>
  <si>
    <t>VV – pasy, občanské průkazy</t>
  </si>
  <si>
    <t>DSH – doprava</t>
  </si>
  <si>
    <t>IR – katastr nemovitostí</t>
  </si>
  <si>
    <t>Ověřování, kopírování</t>
  </si>
  <si>
    <t>Místní a ostatní poplatky</t>
  </si>
  <si>
    <t>Poplatek ze psů</t>
  </si>
  <si>
    <t>Poplatek z užívání veřejného prostranství</t>
  </si>
  <si>
    <t>Příjmy za zkoušky – řidičské oprávnění</t>
  </si>
  <si>
    <t>Nedaňové příjmy – třída II.</t>
  </si>
  <si>
    <t>Příjmy z vlastní činnosti</t>
  </si>
  <si>
    <t>Prodej známek na popelnice</t>
  </si>
  <si>
    <t>Odvody z přebytků organizací s přímým vztahem</t>
  </si>
  <si>
    <t>Odvody PO – TSMS</t>
  </si>
  <si>
    <t>Odvody PO - ZS-A - WC</t>
  </si>
  <si>
    <t>Odvody PO - TSMS - základní prostředek</t>
  </si>
  <si>
    <t>Příjmy z úroků a realizace finančního majetku</t>
  </si>
  <si>
    <t xml:space="preserve">Příjmy z úroků  </t>
  </si>
  <si>
    <t>Ostatní nedaňové příjmy</t>
  </si>
  <si>
    <t xml:space="preserve">Příjmy z parkovného </t>
  </si>
  <si>
    <t>Dary – ples</t>
  </si>
  <si>
    <t>Odměna za třídění odpadu EKO-KOM</t>
  </si>
  <si>
    <t>Odměna kol systémy (Asekol, Elektrowin…)</t>
  </si>
  <si>
    <t>Nájem - předzámčí zámku</t>
  </si>
  <si>
    <t>Příspěvky od obcí - soc. odbor</t>
  </si>
  <si>
    <t>Kapitálové příjmy – třída III.</t>
  </si>
  <si>
    <t>Příjmy z prodeje pozemků</t>
  </si>
  <si>
    <t xml:space="preserve">Přijaté dotace – třída IV. </t>
  </si>
  <si>
    <t>Dotace ze SR na výkon státní správy</t>
  </si>
  <si>
    <t>Dotace od obcí – Sbor dobrovolných hasičů</t>
  </si>
  <si>
    <t>Financování</t>
  </si>
  <si>
    <t xml:space="preserve">Čerpání z FRR - odvod z loterií </t>
  </si>
  <si>
    <t>Převod z FRR – výkupy pozemků</t>
  </si>
  <si>
    <t>Vlastní převody</t>
  </si>
  <si>
    <t>Výdaje celkem</t>
  </si>
  <si>
    <t>Odbor kancelář tajemníka</t>
  </si>
  <si>
    <t>Civilní obrana</t>
  </si>
  <si>
    <t>Mimořádné a krizové události</t>
  </si>
  <si>
    <t>Odbor stavebního a územně plánovacího úřadu</t>
  </si>
  <si>
    <t>Neodkladné odstranění staveb</t>
  </si>
  <si>
    <t>Územní studie S1a - Pod Vinohrady</t>
  </si>
  <si>
    <t>Územní studie S1b - Lokalita Dlouhé 1</t>
  </si>
  <si>
    <t>Územní studie S1c - Lokalita Dlouhé 2</t>
  </si>
  <si>
    <t>Odbor životního prostředí</t>
  </si>
  <si>
    <t>Odpadové hospodářství</t>
  </si>
  <si>
    <t>Péče o krajinu</t>
  </si>
  <si>
    <t>Ostatní činnost místní správy</t>
  </si>
  <si>
    <t>Zámecký park s alejemi podíl a administrace</t>
  </si>
  <si>
    <t>Aleje podíl a administrace</t>
  </si>
  <si>
    <t>Biokoridor RBK 223 - náklady na tech. Dozor a následná péče 1 rok</t>
  </si>
  <si>
    <t>Plošná deratizace města</t>
  </si>
  <si>
    <t>Finanční odbor</t>
  </si>
  <si>
    <t>Příspěvky zřízeným PO</t>
  </si>
  <si>
    <t>Příspěvky na provoz</t>
  </si>
  <si>
    <t>Technické služby Města Slavkova u Brna</t>
  </si>
  <si>
    <t>Zámek Slavkov-Austerlitz</t>
  </si>
  <si>
    <t>ZŠ Komenského</t>
  </si>
  <si>
    <t xml:space="preserve">ZŠ Tyršova </t>
  </si>
  <si>
    <t>MŠ Zvídálek</t>
  </si>
  <si>
    <t>Základní umělecká škola Fr. France</t>
  </si>
  <si>
    <t>Dům dětí a mládeže</t>
  </si>
  <si>
    <t xml:space="preserve">Účelové příspěvky </t>
  </si>
  <si>
    <t>Účelový neinvestiční příspěvek ZS-A - předzámčí zámku - konírny provoz</t>
  </si>
  <si>
    <t>Účelový neivnvestiční příspěvek ZS-A - informační centrum</t>
  </si>
  <si>
    <t>Účelový příspěvek  ZS-A -  nájemné konírny</t>
  </si>
  <si>
    <t>Účelový příspěvek ZS-A - úvěr WC</t>
  </si>
  <si>
    <t>Účelový příspěvek - TSMS - Pořízení nové techniky - nosič nářadí</t>
  </si>
  <si>
    <t>Účelový příspěvek - MŠ Karolínka - provoz</t>
  </si>
  <si>
    <t>Ostatní příspěvky</t>
  </si>
  <si>
    <t>Příspěvky na činnost mládeže</t>
  </si>
  <si>
    <t>Granty a dotace</t>
  </si>
  <si>
    <t xml:space="preserve">Politaví – členství </t>
  </si>
  <si>
    <t>Příspěvek – Sdružení měst a obcí JM</t>
  </si>
  <si>
    <t>Příspěvek – OPS Mohyla Míru</t>
  </si>
  <si>
    <t>Příspěvek - Sdružení Slavkovské bojiště Austerlitz</t>
  </si>
  <si>
    <t>Požární ochrana</t>
  </si>
  <si>
    <t>Sbor dobrovolných hasičů – provoz</t>
  </si>
  <si>
    <t>Transfery</t>
  </si>
  <si>
    <t>Nebytové prostory</t>
  </si>
  <si>
    <t>Bytové prostory</t>
  </si>
  <si>
    <t>Převod do FRR - výkupy pozemků</t>
  </si>
  <si>
    <t>Nájem - konírny DPH</t>
  </si>
  <si>
    <t>Splátky bankovních půjček</t>
  </si>
  <si>
    <t>Jistina – Litavská I.</t>
  </si>
  <si>
    <t>Jistina – základní kapitál VaK, a. s.</t>
  </si>
  <si>
    <t>Úroky – základní kapitál VaK, a. a.</t>
  </si>
  <si>
    <t>Jistina – ulice Husova</t>
  </si>
  <si>
    <t>Úroky – ulice Husova</t>
  </si>
  <si>
    <t>Jistina – střechy zámku</t>
  </si>
  <si>
    <t>Úroky – střechy zámku</t>
  </si>
  <si>
    <t>Jistina – Poliklinika</t>
  </si>
  <si>
    <t>Jistina - Mateřská škola</t>
  </si>
  <si>
    <t>Úroky – Mateřská škola</t>
  </si>
  <si>
    <t>Jistina - Bonaparte - nemovitost</t>
  </si>
  <si>
    <t>Jistina - Bonaparte závazek</t>
  </si>
  <si>
    <t xml:space="preserve">Ostatní  </t>
  </si>
  <si>
    <t>Nájem – polní hnojiště</t>
  </si>
  <si>
    <t>Sáčky na psí exkrementy</t>
  </si>
  <si>
    <t>Dopravní obslužnost</t>
  </si>
  <si>
    <t>Pojištění majetku města</t>
  </si>
  <si>
    <t>Poplatky a úroky BÚ</t>
  </si>
  <si>
    <t>Odbor investic a rozvoje</t>
  </si>
  <si>
    <t>Kapitálové výdaje</t>
  </si>
  <si>
    <t>Plánovací smlouva - Mgr. Havránek</t>
  </si>
  <si>
    <t>Studie a projektové dokumentace</t>
  </si>
  <si>
    <t>DSP cyklostezska Slavkov u Brna - Hodějice</t>
  </si>
  <si>
    <t>Vypracování žádostí o dotaci včetně zajištění dokladů</t>
  </si>
  <si>
    <t>Projektová dokumentace (ostatní - nespecifikované)</t>
  </si>
  <si>
    <t>Nemovitosti - znalecké posudky, geometrické plány, poplatky za vkladové řízení, daň</t>
  </si>
  <si>
    <t>Činnost místní správy - provozní prostředky IR (studie, zaměření, poplatky, posudky, vytýčení)</t>
  </si>
  <si>
    <t>Výkupy pozemků</t>
  </si>
  <si>
    <t>Odbor sociálních věcí</t>
  </si>
  <si>
    <t>Humanitární účely</t>
  </si>
  <si>
    <t>Klub důchodců</t>
  </si>
  <si>
    <t>Oblastní charita - pečovatelská služba</t>
  </si>
  <si>
    <t>Oblastní charita - centrum denních služeb</t>
  </si>
  <si>
    <t>Oblastní charita - poradna</t>
  </si>
  <si>
    <t>Rodinná pohoda - centrum denních služeb</t>
  </si>
  <si>
    <t>Rodinná pohoda - raná péče</t>
  </si>
  <si>
    <t>Rodinná pohoda - aktivizační služby - rodiny s dětmi</t>
  </si>
  <si>
    <t>Rodinná pohoda - odlehčovací služby</t>
  </si>
  <si>
    <t>Komunitní plánování</t>
  </si>
  <si>
    <t>Odbor vnitřních věcí</t>
  </si>
  <si>
    <t>Obřadní síň</t>
  </si>
  <si>
    <t>Sbor pro občanské záležitosti</t>
  </si>
  <si>
    <t>Odbor dopravy a silničního hospodářství</t>
  </si>
  <si>
    <t>BESIP</t>
  </si>
  <si>
    <t>Městský úřad</t>
  </si>
  <si>
    <t>Městský úřad – provoz</t>
  </si>
  <si>
    <t>Technologická centra - udržitelnost</t>
  </si>
  <si>
    <t>Městská policie</t>
  </si>
  <si>
    <t>Městská policie – provoz</t>
  </si>
  <si>
    <t>Místní zastupitelské orgány</t>
  </si>
  <si>
    <t>Různé</t>
  </si>
  <si>
    <t>Kronika Města</t>
  </si>
  <si>
    <t>Slavkovský zpravodaj</t>
  </si>
  <si>
    <t>Městský ples</t>
  </si>
  <si>
    <t>Concentus Moraviae</t>
  </si>
  <si>
    <t>Propagace města</t>
  </si>
  <si>
    <t>Komise pro zahraniční vztahy</t>
  </si>
  <si>
    <t>Stadion – SK Fotbal</t>
  </si>
  <si>
    <t>Rezerva</t>
  </si>
  <si>
    <t>Hospodářský výsledek 2014</t>
  </si>
  <si>
    <t>Ostatní příjmy a pokuty</t>
  </si>
  <si>
    <t>1355 - Odvody z VHP</t>
  </si>
  <si>
    <t>Městská památková zóna</t>
  </si>
  <si>
    <t>Efektivní elektronický úřad - předfinancování projektu z FB (půjčka)</t>
  </si>
  <si>
    <t>Rezerva z VHP</t>
  </si>
  <si>
    <t>Údržba vysázených remízů a větrolomů</t>
  </si>
  <si>
    <t>Plán odpadového hospodářství</t>
  </si>
  <si>
    <t>Územně analytické podklady (ÚAP) - povinná aktualizace dle SZ</t>
  </si>
  <si>
    <t>OCH - Tišnov - soc. rehabilitace</t>
  </si>
  <si>
    <t>OCH - Tišnov - chráněné bydlení</t>
  </si>
  <si>
    <t>Příspěvky obcí dle smluv o spolufinancování sociálních služeb</t>
  </si>
  <si>
    <t>Vratka půjčky z Fondu bydlení - efektivní elektronický úřad</t>
  </si>
  <si>
    <t>Alkoholtester Dräger 7510 vč. Tiskárny</t>
  </si>
  <si>
    <t>Vratka půjčky z Fondu rezerv a rozvoje - předfinancování projektů IROP</t>
  </si>
  <si>
    <t>Jistina - Pořízení nemovitosti VaK</t>
  </si>
  <si>
    <t>Úroky - Pořízení nemovitosti VaK</t>
  </si>
  <si>
    <t>Ostatní činnost místní správy (sociální pohřby)</t>
  </si>
  <si>
    <t>ÚP - ZSA - SCB</t>
  </si>
  <si>
    <t>Stanice HZS JMK a SDH</t>
  </si>
  <si>
    <t>Opravy ZSA, podíl k dotaci ZAD</t>
  </si>
  <si>
    <t>Sponzorské dary - Lohmann a Rausher</t>
  </si>
  <si>
    <t>Oprava hlavních cihelných zídek na náměstí včetně obnovy mobiliáře</t>
  </si>
  <si>
    <t>Dopravní značení</t>
  </si>
  <si>
    <t>Úpravy související s vyhláškou o volném pohybu psů</t>
  </si>
  <si>
    <t>Plánovací smlouva - p. Šťastný - Prodloužení Slunečná DSP</t>
  </si>
  <si>
    <t>Smlouva o spolupráci SKR Stav - Kaunicův dvůr - úhrada PD</t>
  </si>
  <si>
    <t>Spoluúčast ACHP - oprava a údržba komunikace</t>
  </si>
  <si>
    <t>Veřejné osvětlení - přechod pro chodce ČSA</t>
  </si>
  <si>
    <t>Drobné opravy a údržba SCB</t>
  </si>
  <si>
    <t>Vybudování dešťových vpustí Špitálská, Malinovského</t>
  </si>
  <si>
    <t>Spoluúčast cyklostezska</t>
  </si>
  <si>
    <t>Projektová dokumentace SCB</t>
  </si>
  <si>
    <t>Projektová dokumentace DPPS Slovanská</t>
  </si>
  <si>
    <t>Projektová dokumentace DPPS Koláčkovo nám.</t>
  </si>
  <si>
    <t>Čerpání FRR - HV VHP 2015</t>
  </si>
  <si>
    <t>MAP - spoluúčast, předfinancování</t>
  </si>
  <si>
    <t>Vzpomínkové akce</t>
  </si>
  <si>
    <t>Dny Slavkova a 600 let výročí</t>
  </si>
  <si>
    <t>ÚP - ZSA - MZDY</t>
  </si>
  <si>
    <t>Rekonstrukce ulice Slovanská</t>
  </si>
  <si>
    <t>Pozastávka ulice Lomená</t>
  </si>
  <si>
    <t>Kamerový systém</t>
  </si>
  <si>
    <t>Projektová dokumentace - přechod pro chodce s ostrůvkem ČSA</t>
  </si>
  <si>
    <t>Čerpání FRR - Dotace JMK HSZ a SDH 2015</t>
  </si>
  <si>
    <t>Stav rozpočtu:</t>
  </si>
  <si>
    <t xml:space="preserve"> =&gt; vyrovnaný</t>
  </si>
  <si>
    <t>Péče o zeleň města</t>
  </si>
  <si>
    <t>Rozpočet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</si>
</sst>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"/>
    <numFmt numFmtId="165" formatCode="???,???"/>
    <numFmt numFmtId="166" formatCode="???,???,???"/>
    <numFmt numFmtId="167" formatCode="_-* #,##0.00&quot; Kč&quot;_-;\-* #,##0.00&quot; Kč&quot;_-;_-* \-??&quot; Kč&quot;_-;_-@_-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11"/>
      <name val="Calibri"/>
      <family val="2"/>
      <scheme val="minor"/>
    </font>
    <font>
      <i/>
      <sz val="9"/>
      <name val="Arial"/>
      <family val="2"/>
      <charset val="238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i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7" fontId="10" fillId="0" borderId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3" fontId="3" fillId="0" borderId="0" xfId="0" applyNumberFormat="1" applyFont="1"/>
    <xf numFmtId="0" fontId="1" fillId="0" borderId="1" xfId="0" applyFont="1" applyFill="1" applyBorder="1"/>
    <xf numFmtId="0" fontId="4" fillId="0" borderId="1" xfId="0" applyFont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0" fillId="0" borderId="1" xfId="0" applyBorder="1"/>
    <xf numFmtId="0" fontId="5" fillId="0" borderId="0" xfId="0" applyFont="1"/>
    <xf numFmtId="165" fontId="2" fillId="0" borderId="1" xfId="0" applyNumberFormat="1" applyFont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7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3" fontId="3" fillId="0" borderId="1" xfId="0" applyNumberFormat="1" applyFont="1" applyBorder="1"/>
    <xf numFmtId="0" fontId="2" fillId="4" borderId="1" xfId="0" applyFont="1" applyFill="1" applyBorder="1"/>
    <xf numFmtId="0" fontId="8" fillId="0" borderId="0" xfId="0" applyFont="1"/>
    <xf numFmtId="0" fontId="8" fillId="0" borderId="1" xfId="0" applyFont="1" applyBorder="1"/>
    <xf numFmtId="166" fontId="2" fillId="0" borderId="1" xfId="0" applyNumberFormat="1" applyFont="1" applyBorder="1"/>
    <xf numFmtId="3" fontId="6" fillId="0" borderId="1" xfId="0" applyNumberFormat="1" applyFont="1" applyBorder="1"/>
    <xf numFmtId="0" fontId="9" fillId="0" borderId="0" xfId="0" applyFont="1"/>
    <xf numFmtId="0" fontId="7" fillId="0" borderId="1" xfId="0" applyFont="1" applyBorder="1"/>
    <xf numFmtId="165" fontId="6" fillId="0" borderId="1" xfId="0" applyNumberFormat="1" applyFont="1" applyBorder="1"/>
    <xf numFmtId="3" fontId="1" fillId="5" borderId="1" xfId="0" applyNumberFormat="1" applyFont="1" applyFill="1" applyBorder="1"/>
    <xf numFmtId="164" fontId="4" fillId="0" borderId="1" xfId="0" applyNumberFormat="1" applyFont="1" applyBorder="1"/>
    <xf numFmtId="3" fontId="1" fillId="5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/>
    <xf numFmtId="0" fontId="11" fillId="0" borderId="0" xfId="0" applyFont="1"/>
    <xf numFmtId="3" fontId="11" fillId="0" borderId="0" xfId="0" applyNumberFormat="1" applyFont="1"/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2" defaultPivotStyle="PivotStyleMedium9"/>
  <colors>
    <mruColors>
      <color rgb="FFDAEEF3"/>
      <color rgb="FF99CCFF"/>
      <color rgb="FFFFFF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B28" sqref="B28"/>
    </sheetView>
  </sheetViews>
  <sheetFormatPr defaultRowHeight="14.4" x14ac:dyDescent="0.3"/>
  <cols>
    <col min="1" max="1" width="4.109375" customWidth="1"/>
    <col min="2" max="2" width="64.33203125" customWidth="1"/>
    <col min="3" max="3" width="17.5546875" style="15" customWidth="1"/>
  </cols>
  <sheetData>
    <row r="1" spans="1:10" x14ac:dyDescent="0.3">
      <c r="A1" s="1"/>
      <c r="B1" s="1" t="s">
        <v>1</v>
      </c>
      <c r="C1" s="39" t="s">
        <v>207</v>
      </c>
      <c r="I1" s="41" t="s">
        <v>204</v>
      </c>
      <c r="J1" s="41"/>
    </row>
    <row r="2" spans="1:10" x14ac:dyDescent="0.3">
      <c r="A2" s="2"/>
      <c r="B2" s="2" t="s">
        <v>2</v>
      </c>
      <c r="C2" s="37">
        <f>C4+C30+C52+C55+C59+C66+C69</f>
        <v>107075800</v>
      </c>
      <c r="I2" s="42">
        <f>C2-'Výdaje 2016'!C2</f>
        <v>0</v>
      </c>
      <c r="J2" s="41" t="s">
        <v>205</v>
      </c>
    </row>
    <row r="3" spans="1:10" x14ac:dyDescent="0.3">
      <c r="A3" s="4"/>
      <c r="B3" s="4"/>
      <c r="C3" s="5"/>
      <c r="I3" s="41"/>
      <c r="J3" s="41"/>
    </row>
    <row r="4" spans="1:10" x14ac:dyDescent="0.3">
      <c r="A4" s="2"/>
      <c r="B4" s="2" t="s">
        <v>3</v>
      </c>
      <c r="C4" s="37">
        <f>C5+C14+C25</f>
        <v>71060000</v>
      </c>
    </row>
    <row r="5" spans="1:10" x14ac:dyDescent="0.3">
      <c r="A5" s="6"/>
      <c r="B5" s="7" t="s">
        <v>4</v>
      </c>
      <c r="C5" s="40">
        <f>SUM(C6:C12)</f>
        <v>66700000</v>
      </c>
    </row>
    <row r="6" spans="1:10" x14ac:dyDescent="0.3">
      <c r="A6" s="4">
        <v>1</v>
      </c>
      <c r="B6" s="4" t="s">
        <v>5</v>
      </c>
      <c r="C6" s="5">
        <v>15000000</v>
      </c>
    </row>
    <row r="7" spans="1:10" x14ac:dyDescent="0.3">
      <c r="A7" s="4">
        <v>2</v>
      </c>
      <c r="B7" s="4" t="s">
        <v>6</v>
      </c>
      <c r="C7" s="5">
        <v>700000</v>
      </c>
    </row>
    <row r="8" spans="1:10" x14ac:dyDescent="0.3">
      <c r="A8" s="4">
        <v>3</v>
      </c>
      <c r="B8" s="4" t="s">
        <v>7</v>
      </c>
      <c r="C8" s="5">
        <v>1300000</v>
      </c>
    </row>
    <row r="9" spans="1:10" x14ac:dyDescent="0.3">
      <c r="A9" s="4">
        <v>4</v>
      </c>
      <c r="B9" s="4" t="s">
        <v>8</v>
      </c>
      <c r="C9" s="5">
        <v>14000000</v>
      </c>
    </row>
    <row r="10" spans="1:10" x14ac:dyDescent="0.3">
      <c r="A10" s="4">
        <v>5</v>
      </c>
      <c r="B10" s="4" t="s">
        <v>9</v>
      </c>
      <c r="C10" s="5">
        <v>1600000</v>
      </c>
    </row>
    <row r="11" spans="1:10" x14ac:dyDescent="0.3">
      <c r="A11" s="4">
        <v>6</v>
      </c>
      <c r="B11" s="4" t="s">
        <v>10</v>
      </c>
      <c r="C11" s="5">
        <v>30000000</v>
      </c>
    </row>
    <row r="12" spans="1:10" x14ac:dyDescent="0.3">
      <c r="A12" s="4">
        <v>7</v>
      </c>
      <c r="B12" s="4" t="s">
        <v>11</v>
      </c>
      <c r="C12" s="5">
        <v>4100000</v>
      </c>
    </row>
    <row r="13" spans="1:10" x14ac:dyDescent="0.3">
      <c r="A13" s="4"/>
      <c r="B13" s="4"/>
      <c r="C13" s="5"/>
    </row>
    <row r="14" spans="1:10" x14ac:dyDescent="0.3">
      <c r="A14" s="6"/>
      <c r="B14" s="7" t="s">
        <v>12</v>
      </c>
      <c r="C14" s="40">
        <f>SUM(C15:C23)</f>
        <v>3930000</v>
      </c>
    </row>
    <row r="15" spans="1:10" x14ac:dyDescent="0.3">
      <c r="A15" s="4">
        <v>8</v>
      </c>
      <c r="B15" s="4" t="s">
        <v>13</v>
      </c>
      <c r="C15" s="5">
        <v>80000</v>
      </c>
    </row>
    <row r="16" spans="1:10" x14ac:dyDescent="0.3">
      <c r="A16" s="4">
        <v>9</v>
      </c>
      <c r="B16" s="4" t="s">
        <v>14</v>
      </c>
      <c r="C16" s="5">
        <v>10000</v>
      </c>
    </row>
    <row r="17" spans="1:3" x14ac:dyDescent="0.3">
      <c r="A17" s="4">
        <v>10</v>
      </c>
      <c r="B17" s="4" t="s">
        <v>15</v>
      </c>
      <c r="C17" s="8">
        <v>1400000</v>
      </c>
    </row>
    <row r="18" spans="1:3" x14ac:dyDescent="0.3">
      <c r="A18" s="4">
        <v>11</v>
      </c>
      <c r="B18" s="4" t="s">
        <v>16</v>
      </c>
      <c r="C18" s="5">
        <v>170000</v>
      </c>
    </row>
    <row r="19" spans="1:3" x14ac:dyDescent="0.3">
      <c r="A19" s="4">
        <v>12</v>
      </c>
      <c r="B19" s="4" t="s">
        <v>17</v>
      </c>
      <c r="C19" s="5">
        <v>250000</v>
      </c>
    </row>
    <row r="20" spans="1:3" x14ac:dyDescent="0.3">
      <c r="A20" s="4">
        <v>13</v>
      </c>
      <c r="B20" s="4" t="s">
        <v>18</v>
      </c>
      <c r="C20" s="5">
        <v>500000</v>
      </c>
    </row>
    <row r="21" spans="1:3" x14ac:dyDescent="0.3">
      <c r="A21" s="4">
        <v>14</v>
      </c>
      <c r="B21" s="4" t="s">
        <v>19</v>
      </c>
      <c r="C21" s="5">
        <v>1500000</v>
      </c>
    </row>
    <row r="22" spans="1:3" x14ac:dyDescent="0.3">
      <c r="A22" s="4">
        <v>15</v>
      </c>
      <c r="B22" s="4" t="s">
        <v>20</v>
      </c>
      <c r="C22" s="5">
        <v>10000</v>
      </c>
    </row>
    <row r="23" spans="1:3" x14ac:dyDescent="0.3">
      <c r="A23" s="9">
        <v>16</v>
      </c>
      <c r="B23" s="9" t="s">
        <v>21</v>
      </c>
      <c r="C23" s="10">
        <v>10000</v>
      </c>
    </row>
    <row r="24" spans="1:3" x14ac:dyDescent="0.3">
      <c r="A24" s="4"/>
      <c r="B24" s="4"/>
      <c r="C24" s="5"/>
    </row>
    <row r="25" spans="1:3" x14ac:dyDescent="0.3">
      <c r="A25" s="6"/>
      <c r="B25" s="7" t="s">
        <v>22</v>
      </c>
      <c r="C25" s="40">
        <f>SUM(C26:C28)</f>
        <v>430000</v>
      </c>
    </row>
    <row r="26" spans="1:3" x14ac:dyDescent="0.3">
      <c r="A26" s="4">
        <v>17</v>
      </c>
      <c r="B26" s="4" t="s">
        <v>23</v>
      </c>
      <c r="C26" s="5">
        <v>130000</v>
      </c>
    </row>
    <row r="27" spans="1:3" x14ac:dyDescent="0.3">
      <c r="A27" s="4">
        <v>18</v>
      </c>
      <c r="B27" s="4" t="s">
        <v>24</v>
      </c>
      <c r="C27" s="5">
        <v>100000</v>
      </c>
    </row>
    <row r="28" spans="1:3" x14ac:dyDescent="0.3">
      <c r="A28" s="4">
        <v>19</v>
      </c>
      <c r="B28" s="4" t="s">
        <v>25</v>
      </c>
      <c r="C28" s="5">
        <v>200000</v>
      </c>
    </row>
    <row r="29" spans="1:3" x14ac:dyDescent="0.3">
      <c r="A29" s="4"/>
      <c r="B29" s="4"/>
      <c r="C29" s="5" t="s">
        <v>0</v>
      </c>
    </row>
    <row r="30" spans="1:3" x14ac:dyDescent="0.3">
      <c r="A30" s="2"/>
      <c r="B30" s="2" t="s">
        <v>26</v>
      </c>
      <c r="C30" s="37">
        <f>C31+C34+C39+C42</f>
        <v>8699000</v>
      </c>
    </row>
    <row r="31" spans="1:3" x14ac:dyDescent="0.3">
      <c r="A31" s="6"/>
      <c r="B31" s="7" t="s">
        <v>27</v>
      </c>
      <c r="C31" s="40">
        <f>SUM(C32)</f>
        <v>3200000</v>
      </c>
    </row>
    <row r="32" spans="1:3" x14ac:dyDescent="0.3">
      <c r="A32" s="4">
        <v>20</v>
      </c>
      <c r="B32" s="4" t="s">
        <v>28</v>
      </c>
      <c r="C32" s="5">
        <v>3200000</v>
      </c>
    </row>
    <row r="33" spans="1:3" x14ac:dyDescent="0.3">
      <c r="A33" s="4"/>
      <c r="B33" s="4"/>
      <c r="C33" s="5"/>
    </row>
    <row r="34" spans="1:3" x14ac:dyDescent="0.3">
      <c r="A34" s="6"/>
      <c r="B34" s="7" t="s">
        <v>29</v>
      </c>
      <c r="C34" s="40">
        <f>SUM(C35:C38)</f>
        <v>995000</v>
      </c>
    </row>
    <row r="35" spans="1:3" x14ac:dyDescent="0.3">
      <c r="A35" s="4">
        <v>21</v>
      </c>
      <c r="B35" s="4" t="s">
        <v>30</v>
      </c>
      <c r="C35" s="5">
        <v>190000</v>
      </c>
    </row>
    <row r="36" spans="1:3" x14ac:dyDescent="0.3">
      <c r="A36" s="9">
        <v>22</v>
      </c>
      <c r="B36" s="9" t="s">
        <v>31</v>
      </c>
      <c r="C36" s="8">
        <v>140000</v>
      </c>
    </row>
    <row r="37" spans="1:3" s="11" customFormat="1" x14ac:dyDescent="0.3">
      <c r="A37" s="9">
        <v>23</v>
      </c>
      <c r="B37" s="9" t="s">
        <v>32</v>
      </c>
      <c r="C37" s="10">
        <v>665000</v>
      </c>
    </row>
    <row r="38" spans="1:3" s="11" customFormat="1" x14ac:dyDescent="0.3">
      <c r="A38" s="4"/>
      <c r="B38" s="4"/>
      <c r="C38" s="5"/>
    </row>
    <row r="39" spans="1:3" x14ac:dyDescent="0.3">
      <c r="A39" s="6"/>
      <c r="B39" s="7" t="s">
        <v>33</v>
      </c>
      <c r="C39" s="40">
        <f>SUM(C40)</f>
        <v>20000</v>
      </c>
    </row>
    <row r="40" spans="1:3" x14ac:dyDescent="0.3">
      <c r="A40" s="9">
        <v>24</v>
      </c>
      <c r="B40" s="9" t="s">
        <v>34</v>
      </c>
      <c r="C40" s="8">
        <v>20000</v>
      </c>
    </row>
    <row r="41" spans="1:3" x14ac:dyDescent="0.3">
      <c r="A41" s="4"/>
      <c r="B41" s="4"/>
      <c r="C41" s="5"/>
    </row>
    <row r="42" spans="1:3" x14ac:dyDescent="0.3">
      <c r="A42" s="6"/>
      <c r="B42" s="7" t="s">
        <v>35</v>
      </c>
      <c r="C42" s="40">
        <f>SUM(C43:C51)</f>
        <v>4484000</v>
      </c>
    </row>
    <row r="43" spans="1:3" x14ac:dyDescent="0.3">
      <c r="A43" s="4">
        <v>25</v>
      </c>
      <c r="B43" s="4" t="s">
        <v>36</v>
      </c>
      <c r="C43" s="5">
        <v>1000000</v>
      </c>
    </row>
    <row r="44" spans="1:3" x14ac:dyDescent="0.3">
      <c r="A44" s="9">
        <v>26</v>
      </c>
      <c r="B44" s="9" t="s">
        <v>37</v>
      </c>
      <c r="C44" s="8">
        <v>25000</v>
      </c>
    </row>
    <row r="45" spans="1:3" s="11" customFormat="1" x14ac:dyDescent="0.3">
      <c r="A45" s="9">
        <v>27</v>
      </c>
      <c r="B45" s="9" t="s">
        <v>38</v>
      </c>
      <c r="C45" s="8">
        <v>500000</v>
      </c>
    </row>
    <row r="46" spans="1:3" s="11" customFormat="1" x14ac:dyDescent="0.3">
      <c r="A46" s="9">
        <v>28</v>
      </c>
      <c r="B46" s="9" t="s">
        <v>39</v>
      </c>
      <c r="C46" s="8">
        <v>100000</v>
      </c>
    </row>
    <row r="47" spans="1:3" x14ac:dyDescent="0.3">
      <c r="A47" s="4">
        <v>29</v>
      </c>
      <c r="B47" s="4" t="s">
        <v>40</v>
      </c>
      <c r="C47" s="8">
        <v>995000</v>
      </c>
    </row>
    <row r="48" spans="1:3" x14ac:dyDescent="0.3">
      <c r="A48" s="4">
        <v>30</v>
      </c>
      <c r="B48" s="4" t="s">
        <v>41</v>
      </c>
      <c r="C48" s="10">
        <v>330000</v>
      </c>
    </row>
    <row r="49" spans="1:3" x14ac:dyDescent="0.3">
      <c r="A49" s="4">
        <v>31</v>
      </c>
      <c r="B49" s="4" t="s">
        <v>170</v>
      </c>
      <c r="C49" s="10">
        <v>34000</v>
      </c>
    </row>
    <row r="50" spans="1:3" x14ac:dyDescent="0.3">
      <c r="A50" s="4">
        <v>32</v>
      </c>
      <c r="B50" s="4" t="s">
        <v>180</v>
      </c>
      <c r="C50" s="10">
        <v>1500000</v>
      </c>
    </row>
    <row r="51" spans="1:3" x14ac:dyDescent="0.3">
      <c r="A51" s="4"/>
      <c r="B51" s="4"/>
      <c r="C51" s="5"/>
    </row>
    <row r="52" spans="1:3" x14ac:dyDescent="0.3">
      <c r="A52" s="2"/>
      <c r="B52" s="2" t="s">
        <v>42</v>
      </c>
      <c r="C52" s="37">
        <f>SUM(C53)</f>
        <v>250000</v>
      </c>
    </row>
    <row r="53" spans="1:3" x14ac:dyDescent="0.3">
      <c r="A53" s="4">
        <v>33</v>
      </c>
      <c r="B53" s="4" t="s">
        <v>43</v>
      </c>
      <c r="C53" s="5">
        <v>250000</v>
      </c>
    </row>
    <row r="54" spans="1:3" x14ac:dyDescent="0.3">
      <c r="A54" s="4"/>
      <c r="B54" s="4"/>
      <c r="C54" s="5"/>
    </row>
    <row r="55" spans="1:3" x14ac:dyDescent="0.3">
      <c r="A55" s="2"/>
      <c r="B55" s="2" t="s">
        <v>44</v>
      </c>
      <c r="C55" s="37">
        <f>SUM(C56:C58)</f>
        <v>17314800</v>
      </c>
    </row>
    <row r="56" spans="1:3" x14ac:dyDescent="0.3">
      <c r="A56" s="9">
        <v>34</v>
      </c>
      <c r="B56" s="9" t="s">
        <v>45</v>
      </c>
      <c r="C56" s="12">
        <v>17273800</v>
      </c>
    </row>
    <row r="57" spans="1:3" x14ac:dyDescent="0.3">
      <c r="A57" s="9">
        <v>35</v>
      </c>
      <c r="B57" s="9" t="s">
        <v>46</v>
      </c>
      <c r="C57" s="13">
        <v>41000</v>
      </c>
    </row>
    <row r="58" spans="1:3" s="11" customFormat="1" x14ac:dyDescent="0.3">
      <c r="A58" s="9"/>
      <c r="B58" s="9"/>
      <c r="C58" s="8"/>
    </row>
    <row r="59" spans="1:3" s="11" customFormat="1" x14ac:dyDescent="0.3">
      <c r="A59" s="2"/>
      <c r="B59" s="2" t="s">
        <v>47</v>
      </c>
      <c r="C59" s="37">
        <f>SUM(C60:C65)</f>
        <v>4550000</v>
      </c>
    </row>
    <row r="60" spans="1:3" x14ac:dyDescent="0.3">
      <c r="A60" s="4">
        <v>36</v>
      </c>
      <c r="B60" s="4" t="s">
        <v>48</v>
      </c>
      <c r="C60" s="14">
        <v>1300000</v>
      </c>
    </row>
    <row r="61" spans="1:3" x14ac:dyDescent="0.3">
      <c r="A61" s="4">
        <v>37</v>
      </c>
      <c r="B61" s="4" t="s">
        <v>49</v>
      </c>
      <c r="C61" s="14">
        <v>250000</v>
      </c>
    </row>
    <row r="62" spans="1:3" x14ac:dyDescent="0.3">
      <c r="A62" s="17">
        <v>38</v>
      </c>
      <c r="B62" s="17" t="s">
        <v>194</v>
      </c>
      <c r="C62" s="38">
        <v>2300000</v>
      </c>
    </row>
    <row r="63" spans="1:3" s="25" customFormat="1" x14ac:dyDescent="0.3">
      <c r="A63" s="17">
        <v>39</v>
      </c>
      <c r="B63" s="17" t="s">
        <v>203</v>
      </c>
      <c r="C63" s="38">
        <v>700000</v>
      </c>
    </row>
    <row r="64" spans="1:3" s="25" customFormat="1" x14ac:dyDescent="0.3">
      <c r="A64" s="26"/>
      <c r="B64" s="26" t="s">
        <v>159</v>
      </c>
      <c r="C64" s="27">
        <v>0</v>
      </c>
    </row>
    <row r="65" spans="1:3" s="25" customFormat="1" x14ac:dyDescent="0.3">
      <c r="A65" s="9"/>
      <c r="B65" s="9"/>
      <c r="C65" s="8"/>
    </row>
    <row r="66" spans="1:3" s="25" customFormat="1" x14ac:dyDescent="0.3">
      <c r="A66" s="2"/>
      <c r="B66" s="2" t="s">
        <v>50</v>
      </c>
      <c r="C66" s="37">
        <f>C67</f>
        <v>2202000</v>
      </c>
    </row>
    <row r="67" spans="1:3" s="25" customFormat="1" x14ac:dyDescent="0.3">
      <c r="A67" s="4">
        <v>40</v>
      </c>
      <c r="B67" s="4" t="s">
        <v>50</v>
      </c>
      <c r="C67" s="5">
        <v>2202000</v>
      </c>
    </row>
    <row r="68" spans="1:3" s="25" customFormat="1" x14ac:dyDescent="0.3">
      <c r="A68" s="4"/>
      <c r="B68" s="4"/>
      <c r="C68" s="28"/>
    </row>
    <row r="69" spans="1:3" s="25" customFormat="1" x14ac:dyDescent="0.3">
      <c r="A69" s="29"/>
      <c r="B69" s="18" t="s">
        <v>160</v>
      </c>
      <c r="C69" s="19">
        <f>SUM(C70:C70)</f>
        <v>3000000</v>
      </c>
    </row>
    <row r="70" spans="1:3" s="25" customFormat="1" x14ac:dyDescent="0.3">
      <c r="A70" s="31">
        <v>41</v>
      </c>
      <c r="B70" s="9" t="s">
        <v>161</v>
      </c>
      <c r="C70" s="32">
        <v>3000000</v>
      </c>
    </row>
    <row r="71" spans="1:3" s="25" customFormat="1" x14ac:dyDescent="0.3">
      <c r="A71"/>
      <c r="B71"/>
      <c r="C71" s="21"/>
    </row>
    <row r="72" spans="1:3" s="25" customFormat="1" x14ac:dyDescent="0.3">
      <c r="A72"/>
      <c r="B72"/>
      <c r="C72" s="21"/>
    </row>
    <row r="73" spans="1:3" s="25" customFormat="1" x14ac:dyDescent="0.3">
      <c r="A73"/>
      <c r="B73"/>
      <c r="C73" s="21"/>
    </row>
    <row r="74" spans="1:3" s="25" customFormat="1" x14ac:dyDescent="0.3">
      <c r="A74"/>
      <c r="B74"/>
      <c r="C74" s="21"/>
    </row>
    <row r="75" spans="1:3" s="25" customFormat="1" x14ac:dyDescent="0.3">
      <c r="A75"/>
      <c r="B75"/>
      <c r="C75" s="21"/>
    </row>
    <row r="76" spans="1:3" s="25" customFormat="1" x14ac:dyDescent="0.3">
      <c r="A76"/>
      <c r="B76"/>
      <c r="C76" s="21"/>
    </row>
    <row r="77" spans="1:3" s="25" customFormat="1" x14ac:dyDescent="0.3">
      <c r="A77"/>
      <c r="B77"/>
      <c r="C77" s="21"/>
    </row>
    <row r="78" spans="1:3" x14ac:dyDescent="0.3">
      <c r="C78" s="21"/>
    </row>
    <row r="79" spans="1:3" x14ac:dyDescent="0.3">
      <c r="C79" s="21"/>
    </row>
    <row r="80" spans="1:3" x14ac:dyDescent="0.3">
      <c r="C80" s="21"/>
    </row>
    <row r="81" spans="1:4" x14ac:dyDescent="0.3">
      <c r="C81" s="21"/>
    </row>
    <row r="82" spans="1:4" s="34" customFormat="1" x14ac:dyDescent="0.3">
      <c r="A82"/>
      <c r="B82"/>
      <c r="C82" s="21"/>
    </row>
    <row r="83" spans="1:4" s="34" customFormat="1" x14ac:dyDescent="0.3">
      <c r="A83"/>
      <c r="B83"/>
      <c r="C83" s="21"/>
    </row>
    <row r="84" spans="1:4" s="25" customFormat="1" x14ac:dyDescent="0.3">
      <c r="A84"/>
      <c r="B84"/>
      <c r="C84" s="21"/>
    </row>
    <row r="85" spans="1:4" s="25" customFormat="1" x14ac:dyDescent="0.3">
      <c r="A85"/>
      <c r="B85"/>
      <c r="C85" s="21"/>
    </row>
    <row r="86" spans="1:4" s="25" customFormat="1" x14ac:dyDescent="0.3">
      <c r="A86"/>
      <c r="B86"/>
      <c r="C86" s="21"/>
    </row>
    <row r="87" spans="1:4" s="25" customFormat="1" x14ac:dyDescent="0.3">
      <c r="A87"/>
      <c r="B87"/>
      <c r="C87" s="21"/>
    </row>
    <row r="88" spans="1:4" s="25" customFormat="1" x14ac:dyDescent="0.3">
      <c r="A88"/>
      <c r="B88"/>
      <c r="C88" s="21"/>
    </row>
    <row r="89" spans="1:4" s="11" customFormat="1" x14ac:dyDescent="0.3">
      <c r="A89"/>
      <c r="B89"/>
      <c r="C89" s="21"/>
    </row>
    <row r="90" spans="1:4" x14ac:dyDescent="0.3">
      <c r="C90" s="21"/>
      <c r="D90" s="11"/>
    </row>
    <row r="91" spans="1:4" x14ac:dyDescent="0.3">
      <c r="C91" s="21"/>
      <c r="D91" s="11"/>
    </row>
    <row r="92" spans="1:4" x14ac:dyDescent="0.3">
      <c r="C92" s="21"/>
    </row>
    <row r="93" spans="1:4" s="30" customFormat="1" ht="15" customHeight="1" x14ac:dyDescent="0.3">
      <c r="A93"/>
      <c r="B93"/>
      <c r="C93" s="21"/>
    </row>
    <row r="94" spans="1:4" s="30" customFormat="1" ht="15" customHeight="1" x14ac:dyDescent="0.3">
      <c r="A94"/>
      <c r="B94"/>
      <c r="C94" s="21"/>
    </row>
    <row r="95" spans="1:4" s="30" customFormat="1" ht="15" customHeight="1" x14ac:dyDescent="0.3">
      <c r="A95"/>
      <c r="B95"/>
      <c r="C95" s="21"/>
    </row>
    <row r="96" spans="1:4" s="30" customFormat="1" ht="15" customHeight="1" x14ac:dyDescent="0.3">
      <c r="A96"/>
      <c r="B96"/>
      <c r="C96" s="21"/>
    </row>
    <row r="97" spans="1:3" s="30" customFormat="1" ht="15" customHeight="1" x14ac:dyDescent="0.3">
      <c r="A97"/>
      <c r="B97"/>
      <c r="C97" s="21"/>
    </row>
    <row r="98" spans="1:3" s="30" customFormat="1" ht="15" customHeight="1" x14ac:dyDescent="0.3">
      <c r="A98"/>
      <c r="B98"/>
      <c r="C98" s="21"/>
    </row>
    <row r="99" spans="1:3" s="30" customFormat="1" ht="15" customHeight="1" x14ac:dyDescent="0.3">
      <c r="A99"/>
      <c r="B99"/>
      <c r="C99" s="21"/>
    </row>
    <row r="100" spans="1:3" s="30" customFormat="1" ht="15" customHeight="1" x14ac:dyDescent="0.3">
      <c r="A100"/>
      <c r="B100"/>
      <c r="C100" s="21"/>
    </row>
    <row r="101" spans="1:3" s="30" customFormat="1" ht="15" customHeight="1" x14ac:dyDescent="0.3">
      <c r="A101"/>
      <c r="B101"/>
      <c r="C101" s="21"/>
    </row>
    <row r="102" spans="1:3" s="30" customFormat="1" ht="15" customHeight="1" x14ac:dyDescent="0.3">
      <c r="A102"/>
      <c r="B102"/>
      <c r="C102" s="21"/>
    </row>
    <row r="103" spans="1:3" s="30" customFormat="1" ht="15" customHeight="1" x14ac:dyDescent="0.3">
      <c r="A103"/>
      <c r="B103"/>
      <c r="C103" s="21"/>
    </row>
    <row r="104" spans="1:3" s="30" customFormat="1" ht="15" customHeight="1" x14ac:dyDescent="0.3">
      <c r="A104"/>
      <c r="B104"/>
      <c r="C104" s="21"/>
    </row>
    <row r="105" spans="1:3" s="30" customFormat="1" ht="15" customHeight="1" x14ac:dyDescent="0.3">
      <c r="A105"/>
      <c r="B105"/>
      <c r="C105" s="21"/>
    </row>
    <row r="106" spans="1:3" s="30" customFormat="1" ht="15" customHeight="1" x14ac:dyDescent="0.3">
      <c r="A106"/>
      <c r="B106"/>
      <c r="C106" s="21"/>
    </row>
    <row r="107" spans="1:3" s="30" customFormat="1" ht="15" customHeight="1" x14ac:dyDescent="0.3">
      <c r="A107"/>
      <c r="B107"/>
      <c r="C107" s="21"/>
    </row>
    <row r="108" spans="1:3" s="30" customFormat="1" ht="15" customHeight="1" x14ac:dyDescent="0.3">
      <c r="A108"/>
      <c r="B108"/>
      <c r="C108" s="21"/>
    </row>
    <row r="109" spans="1:3" s="30" customFormat="1" ht="15" customHeight="1" x14ac:dyDescent="0.3">
      <c r="A109"/>
      <c r="B109"/>
      <c r="C109" s="21"/>
    </row>
    <row r="110" spans="1:3" s="30" customFormat="1" ht="15" customHeight="1" x14ac:dyDescent="0.3">
      <c r="A110"/>
      <c r="B110"/>
      <c r="C110" s="21"/>
    </row>
    <row r="111" spans="1:3" s="30" customFormat="1" x14ac:dyDescent="0.3">
      <c r="A111"/>
      <c r="B111"/>
      <c r="C111" s="21"/>
    </row>
    <row r="112" spans="1:3" s="30" customFormat="1" x14ac:dyDescent="0.3">
      <c r="A112"/>
      <c r="B112"/>
      <c r="C112" s="21"/>
    </row>
    <row r="113" spans="3:3" x14ac:dyDescent="0.3">
      <c r="C113" s="21"/>
    </row>
    <row r="114" spans="3:3" x14ac:dyDescent="0.3">
      <c r="C114" s="21"/>
    </row>
    <row r="115" spans="3:3" x14ac:dyDescent="0.3">
      <c r="C115" s="21"/>
    </row>
    <row r="116" spans="3:3" x14ac:dyDescent="0.3">
      <c r="C116" s="21"/>
    </row>
    <row r="117" spans="3:3" x14ac:dyDescent="0.3">
      <c r="C117" s="21"/>
    </row>
    <row r="118" spans="3:3" x14ac:dyDescent="0.3">
      <c r="C118" s="21"/>
    </row>
    <row r="119" spans="3:3" x14ac:dyDescent="0.3">
      <c r="C119" s="21"/>
    </row>
    <row r="120" spans="3:3" x14ac:dyDescent="0.3">
      <c r="C120" s="21"/>
    </row>
    <row r="121" spans="3:3" x14ac:dyDescent="0.3">
      <c r="C121" s="21"/>
    </row>
    <row r="122" spans="3:3" x14ac:dyDescent="0.3">
      <c r="C122" s="21"/>
    </row>
    <row r="123" spans="3:3" x14ac:dyDescent="0.3">
      <c r="C123" s="21"/>
    </row>
    <row r="124" spans="3:3" x14ac:dyDescent="0.3">
      <c r="C124" s="21"/>
    </row>
    <row r="125" spans="3:3" x14ac:dyDescent="0.3">
      <c r="C125" s="21"/>
    </row>
    <row r="126" spans="3:3" x14ac:dyDescent="0.3">
      <c r="C126" s="21"/>
    </row>
    <row r="127" spans="3:3" x14ac:dyDescent="0.3">
      <c r="C127" s="21"/>
    </row>
    <row r="128" spans="3:3" x14ac:dyDescent="0.3">
      <c r="C128" s="21"/>
    </row>
    <row r="129" spans="3:3" x14ac:dyDescent="0.3">
      <c r="C129" s="21"/>
    </row>
    <row r="130" spans="3:3" x14ac:dyDescent="0.3">
      <c r="C130" s="21"/>
    </row>
    <row r="131" spans="3:3" x14ac:dyDescent="0.3">
      <c r="C131" s="21"/>
    </row>
    <row r="132" spans="3:3" x14ac:dyDescent="0.3">
      <c r="C132" s="21"/>
    </row>
    <row r="133" spans="3:3" x14ac:dyDescent="0.3">
      <c r="C133" s="21"/>
    </row>
    <row r="134" spans="3:3" x14ac:dyDescent="0.3">
      <c r="C134" s="21"/>
    </row>
    <row r="135" spans="3:3" x14ac:dyDescent="0.3">
      <c r="C135" s="21"/>
    </row>
    <row r="136" spans="3:3" x14ac:dyDescent="0.3">
      <c r="C136" s="21"/>
    </row>
    <row r="137" spans="3:3" x14ac:dyDescent="0.3">
      <c r="C137" s="21"/>
    </row>
    <row r="138" spans="3:3" x14ac:dyDescent="0.3">
      <c r="C138" s="21"/>
    </row>
    <row r="139" spans="3:3" x14ac:dyDescent="0.3">
      <c r="C139" s="21"/>
    </row>
    <row r="140" spans="3:3" x14ac:dyDescent="0.3">
      <c r="C140" s="21"/>
    </row>
    <row r="141" spans="3:3" x14ac:dyDescent="0.3">
      <c r="C141" s="21"/>
    </row>
    <row r="142" spans="3:3" x14ac:dyDescent="0.3">
      <c r="C142" s="21"/>
    </row>
    <row r="143" spans="3:3" x14ac:dyDescent="0.3">
      <c r="C143" s="21"/>
    </row>
    <row r="144" spans="3:3" x14ac:dyDescent="0.3">
      <c r="C144" s="21"/>
    </row>
    <row r="145" spans="3:3" x14ac:dyDescent="0.3">
      <c r="C145" s="21"/>
    </row>
    <row r="146" spans="3:3" x14ac:dyDescent="0.3">
      <c r="C146" s="21"/>
    </row>
    <row r="147" spans="3:3" x14ac:dyDescent="0.3">
      <c r="C147" s="21"/>
    </row>
    <row r="148" spans="3:3" x14ac:dyDescent="0.3">
      <c r="C148" s="21"/>
    </row>
    <row r="149" spans="3:3" x14ac:dyDescent="0.3">
      <c r="C149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workbookViewId="0">
      <selection activeCell="B7" sqref="B7"/>
    </sheetView>
  </sheetViews>
  <sheetFormatPr defaultRowHeight="14.4" x14ac:dyDescent="0.3"/>
  <cols>
    <col min="1" max="1" width="5" customWidth="1"/>
    <col min="2" max="2" width="64" customWidth="1"/>
    <col min="3" max="3" width="18.33203125" style="21" customWidth="1"/>
  </cols>
  <sheetData>
    <row r="1" spans="1:3" x14ac:dyDescent="0.3">
      <c r="A1" s="1"/>
      <c r="B1" s="1" t="s">
        <v>1</v>
      </c>
      <c r="C1" s="39" t="s">
        <v>207</v>
      </c>
    </row>
    <row r="2" spans="1:3" x14ac:dyDescent="0.3">
      <c r="A2" s="2"/>
      <c r="B2" s="2" t="s">
        <v>51</v>
      </c>
      <c r="C2" s="37">
        <f>C4+C8+C16+C28+C92+C124+C144+C147+C152+C157+C160+C172+C140+C175</f>
        <v>107075800</v>
      </c>
    </row>
    <row r="3" spans="1:3" x14ac:dyDescent="0.3">
      <c r="A3" s="4"/>
      <c r="B3" s="4"/>
      <c r="C3" s="5"/>
    </row>
    <row r="4" spans="1:3" x14ac:dyDescent="0.3">
      <c r="A4" s="2"/>
      <c r="B4" s="2" t="s">
        <v>52</v>
      </c>
      <c r="C4" s="37">
        <f>SUM(C5:C6)</f>
        <v>100000</v>
      </c>
    </row>
    <row r="5" spans="1:3" x14ac:dyDescent="0.3">
      <c r="A5" s="4">
        <v>1</v>
      </c>
      <c r="B5" s="4" t="s">
        <v>53</v>
      </c>
      <c r="C5" s="5">
        <v>25000</v>
      </c>
    </row>
    <row r="6" spans="1:3" x14ac:dyDescent="0.3">
      <c r="A6" s="4">
        <v>2</v>
      </c>
      <c r="B6" s="4" t="s">
        <v>54</v>
      </c>
      <c r="C6" s="5">
        <v>75000</v>
      </c>
    </row>
    <row r="7" spans="1:3" x14ac:dyDescent="0.3">
      <c r="A7" s="4"/>
      <c r="B7" s="4"/>
      <c r="C7" s="5"/>
    </row>
    <row r="8" spans="1:3" x14ac:dyDescent="0.3">
      <c r="A8" s="2"/>
      <c r="B8" s="2" t="s">
        <v>55</v>
      </c>
      <c r="C8" s="37">
        <f>SUM(C9:C14)</f>
        <v>1630000</v>
      </c>
    </row>
    <row r="9" spans="1:3" x14ac:dyDescent="0.3">
      <c r="A9" s="4">
        <v>3</v>
      </c>
      <c r="B9" s="4" t="s">
        <v>56</v>
      </c>
      <c r="C9" s="5">
        <v>200000</v>
      </c>
    </row>
    <row r="10" spans="1:3" x14ac:dyDescent="0.3">
      <c r="A10" s="4">
        <v>4</v>
      </c>
      <c r="B10" s="4" t="s">
        <v>57</v>
      </c>
      <c r="C10" s="5">
        <v>150000</v>
      </c>
    </row>
    <row r="11" spans="1:3" x14ac:dyDescent="0.3">
      <c r="A11" s="4">
        <v>5</v>
      </c>
      <c r="B11" s="4" t="s">
        <v>58</v>
      </c>
      <c r="C11" s="5">
        <v>150000</v>
      </c>
    </row>
    <row r="12" spans="1:3" x14ac:dyDescent="0.3">
      <c r="A12" s="4">
        <v>6</v>
      </c>
      <c r="B12" s="4" t="s">
        <v>59</v>
      </c>
      <c r="C12" s="5">
        <v>150000</v>
      </c>
    </row>
    <row r="13" spans="1:3" x14ac:dyDescent="0.3">
      <c r="A13" s="26">
        <v>7</v>
      </c>
      <c r="B13" s="26" t="s">
        <v>162</v>
      </c>
      <c r="C13" s="33">
        <v>800000</v>
      </c>
    </row>
    <row r="14" spans="1:3" x14ac:dyDescent="0.3">
      <c r="A14" s="4">
        <v>8</v>
      </c>
      <c r="B14" s="6" t="s">
        <v>167</v>
      </c>
      <c r="C14" s="5">
        <v>180000</v>
      </c>
    </row>
    <row r="15" spans="1:3" x14ac:dyDescent="0.3">
      <c r="A15" s="4"/>
      <c r="B15" s="4"/>
      <c r="C15" s="5"/>
    </row>
    <row r="16" spans="1:3" x14ac:dyDescent="0.3">
      <c r="A16" s="2"/>
      <c r="B16" s="2" t="s">
        <v>60</v>
      </c>
      <c r="C16" s="37">
        <f>SUM(C17:C27)</f>
        <v>4990000</v>
      </c>
    </row>
    <row r="17" spans="1:3" x14ac:dyDescent="0.3">
      <c r="A17" s="4">
        <v>9</v>
      </c>
      <c r="B17" s="4" t="s">
        <v>61</v>
      </c>
      <c r="C17" s="8">
        <v>4250000</v>
      </c>
    </row>
    <row r="18" spans="1:3" x14ac:dyDescent="0.3">
      <c r="A18" s="4">
        <v>10</v>
      </c>
      <c r="B18" s="4" t="s">
        <v>62</v>
      </c>
      <c r="C18" s="8">
        <v>40000</v>
      </c>
    </row>
    <row r="19" spans="1:3" x14ac:dyDescent="0.3">
      <c r="A19" s="4">
        <v>11</v>
      </c>
      <c r="B19" s="4" t="s">
        <v>63</v>
      </c>
      <c r="C19" s="8">
        <v>70000</v>
      </c>
    </row>
    <row r="20" spans="1:3" x14ac:dyDescent="0.3">
      <c r="A20" s="4">
        <v>12</v>
      </c>
      <c r="B20" s="4" t="s">
        <v>64</v>
      </c>
      <c r="C20" s="5">
        <v>20000</v>
      </c>
    </row>
    <row r="21" spans="1:3" x14ac:dyDescent="0.3">
      <c r="A21" s="4">
        <v>13</v>
      </c>
      <c r="B21" s="4" t="s">
        <v>65</v>
      </c>
      <c r="C21" s="5">
        <v>20000</v>
      </c>
    </row>
    <row r="22" spans="1:3" x14ac:dyDescent="0.3">
      <c r="A22" s="4">
        <v>14</v>
      </c>
      <c r="B22" s="4" t="s">
        <v>66</v>
      </c>
      <c r="C22" s="5">
        <v>165000</v>
      </c>
    </row>
    <row r="23" spans="1:3" x14ac:dyDescent="0.3">
      <c r="A23" s="4">
        <v>15</v>
      </c>
      <c r="B23" s="4" t="s">
        <v>67</v>
      </c>
      <c r="C23" s="5">
        <v>35000</v>
      </c>
    </row>
    <row r="24" spans="1:3" x14ac:dyDescent="0.3">
      <c r="A24" s="4">
        <v>16</v>
      </c>
      <c r="B24" s="4" t="s">
        <v>165</v>
      </c>
      <c r="C24" s="5">
        <v>90000</v>
      </c>
    </row>
    <row r="25" spans="1:3" x14ac:dyDescent="0.3">
      <c r="A25" s="4">
        <v>17</v>
      </c>
      <c r="B25" s="4" t="s">
        <v>166</v>
      </c>
      <c r="C25" s="5">
        <v>100000</v>
      </c>
    </row>
    <row r="26" spans="1:3" x14ac:dyDescent="0.3">
      <c r="A26" s="4">
        <v>18</v>
      </c>
      <c r="B26" s="4" t="s">
        <v>206</v>
      </c>
      <c r="C26" s="5">
        <v>200000</v>
      </c>
    </row>
    <row r="27" spans="1:3" x14ac:dyDescent="0.3">
      <c r="A27" s="4"/>
      <c r="B27" s="4"/>
      <c r="C27" s="5"/>
    </row>
    <row r="28" spans="1:3" x14ac:dyDescent="0.3">
      <c r="A28" s="2"/>
      <c r="B28" s="2" t="s">
        <v>68</v>
      </c>
      <c r="C28" s="37">
        <f>C29+C58+C61+C69+C85</f>
        <v>49064500</v>
      </c>
    </row>
    <row r="29" spans="1:3" x14ac:dyDescent="0.3">
      <c r="A29" s="16"/>
      <c r="B29" s="7" t="s">
        <v>69</v>
      </c>
      <c r="C29" s="40">
        <f>C31+C40+C50</f>
        <v>33061500</v>
      </c>
    </row>
    <row r="30" spans="1:3" x14ac:dyDescent="0.3">
      <c r="A30" s="4"/>
      <c r="B30" s="4"/>
      <c r="C30" s="5"/>
    </row>
    <row r="31" spans="1:3" x14ac:dyDescent="0.3">
      <c r="A31" s="6"/>
      <c r="B31" s="7" t="s">
        <v>70</v>
      </c>
      <c r="C31" s="40">
        <f>SUM(C32:C38)</f>
        <v>26829000</v>
      </c>
    </row>
    <row r="32" spans="1:3" x14ac:dyDescent="0.3">
      <c r="A32" s="9">
        <v>19</v>
      </c>
      <c r="B32" s="9" t="s">
        <v>71</v>
      </c>
      <c r="C32" s="8">
        <v>13600000</v>
      </c>
    </row>
    <row r="33" spans="1:4" x14ac:dyDescent="0.3">
      <c r="A33" s="9">
        <v>20</v>
      </c>
      <c r="B33" s="9" t="s">
        <v>72</v>
      </c>
      <c r="C33" s="8">
        <v>5900000</v>
      </c>
    </row>
    <row r="34" spans="1:4" x14ac:dyDescent="0.3">
      <c r="A34" s="9">
        <v>21</v>
      </c>
      <c r="B34" s="9" t="s">
        <v>73</v>
      </c>
      <c r="C34" s="8">
        <v>4011000</v>
      </c>
    </row>
    <row r="35" spans="1:4" x14ac:dyDescent="0.3">
      <c r="A35" s="9">
        <v>22</v>
      </c>
      <c r="B35" s="9" t="s">
        <v>74</v>
      </c>
      <c r="C35" s="8">
        <v>1600000</v>
      </c>
    </row>
    <row r="36" spans="1:4" x14ac:dyDescent="0.3">
      <c r="A36" s="9">
        <v>23</v>
      </c>
      <c r="B36" s="9" t="s">
        <v>75</v>
      </c>
      <c r="C36" s="8">
        <v>1198000</v>
      </c>
    </row>
    <row r="37" spans="1:4" x14ac:dyDescent="0.3">
      <c r="A37" s="9">
        <v>24</v>
      </c>
      <c r="B37" s="9" t="s">
        <v>76</v>
      </c>
      <c r="C37" s="8">
        <v>300000</v>
      </c>
      <c r="D37" s="11"/>
    </row>
    <row r="38" spans="1:4" x14ac:dyDescent="0.3">
      <c r="A38" s="9">
        <v>25</v>
      </c>
      <c r="B38" s="9" t="s">
        <v>77</v>
      </c>
      <c r="C38" s="8">
        <v>220000</v>
      </c>
      <c r="D38" s="11"/>
    </row>
    <row r="39" spans="1:4" x14ac:dyDescent="0.3">
      <c r="A39" s="16"/>
      <c r="B39" s="16"/>
      <c r="C39" s="8"/>
    </row>
    <row r="40" spans="1:4" x14ac:dyDescent="0.3">
      <c r="A40" s="16"/>
      <c r="B40" s="7" t="s">
        <v>78</v>
      </c>
      <c r="C40" s="40">
        <f>SUM(C41:C49)</f>
        <v>4823000</v>
      </c>
    </row>
    <row r="41" spans="1:4" x14ac:dyDescent="0.3">
      <c r="A41" s="9">
        <v>26</v>
      </c>
      <c r="B41" s="9" t="s">
        <v>79</v>
      </c>
      <c r="C41" s="8">
        <v>1850000</v>
      </c>
    </row>
    <row r="42" spans="1:4" x14ac:dyDescent="0.3">
      <c r="A42" s="9">
        <v>27</v>
      </c>
      <c r="B42" s="9" t="s">
        <v>80</v>
      </c>
      <c r="C42" s="8">
        <v>400000</v>
      </c>
    </row>
    <row r="43" spans="1:4" x14ac:dyDescent="0.3">
      <c r="A43" s="9">
        <v>28</v>
      </c>
      <c r="B43" s="9" t="s">
        <v>81</v>
      </c>
      <c r="C43" s="8">
        <v>995000</v>
      </c>
    </row>
    <row r="44" spans="1:4" x14ac:dyDescent="0.3">
      <c r="A44" s="9">
        <v>29</v>
      </c>
      <c r="B44" s="9" t="s">
        <v>82</v>
      </c>
      <c r="C44" s="8">
        <v>200000</v>
      </c>
    </row>
    <row r="45" spans="1:4" x14ac:dyDescent="0.3">
      <c r="A45" s="9">
        <v>30</v>
      </c>
      <c r="B45" s="9" t="s">
        <v>83</v>
      </c>
      <c r="C45" s="8">
        <v>500000</v>
      </c>
      <c r="D45" s="11"/>
    </row>
    <row r="46" spans="1:4" x14ac:dyDescent="0.3">
      <c r="A46" s="9">
        <v>31</v>
      </c>
      <c r="B46" s="9" t="s">
        <v>84</v>
      </c>
      <c r="C46" s="8">
        <v>178000</v>
      </c>
      <c r="D46" s="11"/>
    </row>
    <row r="47" spans="1:4" x14ac:dyDescent="0.3">
      <c r="A47" s="9">
        <v>32</v>
      </c>
      <c r="B47" s="9" t="s">
        <v>177</v>
      </c>
      <c r="C47" s="8">
        <v>300000</v>
      </c>
    </row>
    <row r="48" spans="1:4" x14ac:dyDescent="0.3">
      <c r="A48" s="9">
        <v>33</v>
      </c>
      <c r="B48" s="9" t="s">
        <v>198</v>
      </c>
      <c r="C48" s="8">
        <v>400000</v>
      </c>
    </row>
    <row r="49" spans="1:4" x14ac:dyDescent="0.3">
      <c r="A49" s="9"/>
      <c r="B49" s="9"/>
      <c r="C49" s="8"/>
    </row>
    <row r="50" spans="1:4" x14ac:dyDescent="0.3">
      <c r="A50" s="16"/>
      <c r="B50" s="7" t="s">
        <v>85</v>
      </c>
      <c r="C50" s="40">
        <f>SUM(C51:C57)</f>
        <v>1409500</v>
      </c>
    </row>
    <row r="51" spans="1:4" x14ac:dyDescent="0.3">
      <c r="A51" s="4">
        <v>34</v>
      </c>
      <c r="B51" s="4" t="s">
        <v>86</v>
      </c>
      <c r="C51" s="5">
        <v>300000</v>
      </c>
    </row>
    <row r="52" spans="1:4" x14ac:dyDescent="0.3">
      <c r="A52" s="4">
        <v>35</v>
      </c>
      <c r="B52" s="4" t="s">
        <v>87</v>
      </c>
      <c r="C52" s="5">
        <v>1000000</v>
      </c>
    </row>
    <row r="53" spans="1:4" x14ac:dyDescent="0.3">
      <c r="A53" s="4">
        <v>36</v>
      </c>
      <c r="B53" s="4" t="s">
        <v>88</v>
      </c>
      <c r="C53" s="5">
        <v>64000</v>
      </c>
    </row>
    <row r="54" spans="1:4" x14ac:dyDescent="0.3">
      <c r="A54" s="4">
        <v>37</v>
      </c>
      <c r="B54" s="4" t="s">
        <v>89</v>
      </c>
      <c r="C54" s="5">
        <v>6500</v>
      </c>
    </row>
    <row r="55" spans="1:4" x14ac:dyDescent="0.3">
      <c r="A55" s="4">
        <v>38</v>
      </c>
      <c r="B55" s="4" t="s">
        <v>90</v>
      </c>
      <c r="C55" s="5">
        <v>19500</v>
      </c>
    </row>
    <row r="56" spans="1:4" x14ac:dyDescent="0.3">
      <c r="A56" s="4">
        <v>39</v>
      </c>
      <c r="B56" s="4" t="s">
        <v>91</v>
      </c>
      <c r="C56" s="5">
        <v>19500</v>
      </c>
    </row>
    <row r="57" spans="1:4" x14ac:dyDescent="0.3">
      <c r="A57" s="4"/>
      <c r="B57" s="4"/>
      <c r="C57" s="5"/>
    </row>
    <row r="58" spans="1:4" x14ac:dyDescent="0.3">
      <c r="A58" s="16"/>
      <c r="B58" s="7" t="s">
        <v>92</v>
      </c>
      <c r="C58" s="40">
        <f>C59</f>
        <v>310000</v>
      </c>
      <c r="D58" s="11"/>
    </row>
    <row r="59" spans="1:4" x14ac:dyDescent="0.3">
      <c r="A59" s="4">
        <v>40</v>
      </c>
      <c r="B59" s="4" t="s">
        <v>93</v>
      </c>
      <c r="C59" s="5">
        <v>310000</v>
      </c>
      <c r="D59" s="11"/>
    </row>
    <row r="60" spans="1:4" x14ac:dyDescent="0.3">
      <c r="A60" s="4"/>
      <c r="B60" s="4"/>
      <c r="C60" s="5"/>
    </row>
    <row r="61" spans="1:4" x14ac:dyDescent="0.3">
      <c r="A61" s="16"/>
      <c r="B61" s="7" t="s">
        <v>94</v>
      </c>
      <c r="C61" s="40">
        <f>SUM(C62:C68)</f>
        <v>5425000</v>
      </c>
    </row>
    <row r="62" spans="1:4" x14ac:dyDescent="0.3">
      <c r="A62" s="4">
        <v>41</v>
      </c>
      <c r="B62" s="4" t="s">
        <v>95</v>
      </c>
      <c r="C62" s="5">
        <v>117000</v>
      </c>
    </row>
    <row r="63" spans="1:4" x14ac:dyDescent="0.3">
      <c r="A63" s="4">
        <v>42</v>
      </c>
      <c r="B63" s="4" t="s">
        <v>96</v>
      </c>
      <c r="C63" s="5">
        <v>749000</v>
      </c>
      <c r="D63" s="25"/>
    </row>
    <row r="64" spans="1:4" x14ac:dyDescent="0.3">
      <c r="A64" s="4">
        <v>43</v>
      </c>
      <c r="B64" s="4" t="s">
        <v>97</v>
      </c>
      <c r="C64" s="5">
        <v>250000</v>
      </c>
      <c r="D64" s="25"/>
    </row>
    <row r="65" spans="1:4" x14ac:dyDescent="0.3">
      <c r="A65" s="9">
        <v>44</v>
      </c>
      <c r="B65" s="9" t="s">
        <v>98</v>
      </c>
      <c r="C65" s="8">
        <v>209000</v>
      </c>
      <c r="D65" s="25"/>
    </row>
    <row r="66" spans="1:4" x14ac:dyDescent="0.3">
      <c r="A66" s="9">
        <v>45</v>
      </c>
      <c r="B66" s="9" t="s">
        <v>171</v>
      </c>
      <c r="C66" s="8">
        <v>3600000</v>
      </c>
      <c r="D66" s="25"/>
    </row>
    <row r="67" spans="1:4" x14ac:dyDescent="0.3">
      <c r="A67" s="9">
        <v>46</v>
      </c>
      <c r="B67" s="9" t="s">
        <v>173</v>
      </c>
      <c r="C67" s="8">
        <v>500000</v>
      </c>
      <c r="D67" s="25"/>
    </row>
    <row r="68" spans="1:4" x14ac:dyDescent="0.3">
      <c r="A68" s="4"/>
      <c r="B68" s="4"/>
      <c r="C68" s="5"/>
      <c r="D68" s="25"/>
    </row>
    <row r="69" spans="1:4" x14ac:dyDescent="0.3">
      <c r="A69" s="16"/>
      <c r="B69" s="7" t="s">
        <v>99</v>
      </c>
      <c r="C69" s="40">
        <f>SUM(C70:C84)</f>
        <v>9278000</v>
      </c>
      <c r="D69" s="25"/>
    </row>
    <row r="70" spans="1:4" x14ac:dyDescent="0.3">
      <c r="A70" s="4">
        <v>47</v>
      </c>
      <c r="B70" s="4" t="s">
        <v>100</v>
      </c>
      <c r="C70" s="5">
        <v>816000</v>
      </c>
      <c r="D70" s="25"/>
    </row>
    <row r="71" spans="1:4" x14ac:dyDescent="0.3">
      <c r="A71" s="4">
        <v>48</v>
      </c>
      <c r="B71" s="4" t="s">
        <v>101</v>
      </c>
      <c r="C71" s="5">
        <v>1440000</v>
      </c>
      <c r="D71" s="25"/>
    </row>
    <row r="72" spans="1:4" x14ac:dyDescent="0.3">
      <c r="A72" s="4">
        <v>49</v>
      </c>
      <c r="B72" s="4" t="s">
        <v>102</v>
      </c>
      <c r="C72" s="5">
        <v>330000</v>
      </c>
      <c r="D72" s="25"/>
    </row>
    <row r="73" spans="1:4" x14ac:dyDescent="0.3">
      <c r="A73" s="4">
        <v>50</v>
      </c>
      <c r="B73" s="4" t="s">
        <v>103</v>
      </c>
      <c r="C73" s="5">
        <v>1020000</v>
      </c>
      <c r="D73" s="25"/>
    </row>
    <row r="74" spans="1:4" x14ac:dyDescent="0.3">
      <c r="A74" s="4">
        <v>51</v>
      </c>
      <c r="B74" s="4" t="s">
        <v>104</v>
      </c>
      <c r="C74" s="5">
        <v>50000</v>
      </c>
      <c r="D74" s="25"/>
    </row>
    <row r="75" spans="1:4" x14ac:dyDescent="0.3">
      <c r="A75" s="4">
        <v>52</v>
      </c>
      <c r="B75" s="4" t="s">
        <v>105</v>
      </c>
      <c r="C75" s="5">
        <v>948000</v>
      </c>
      <c r="D75" s="25"/>
    </row>
    <row r="76" spans="1:4" x14ac:dyDescent="0.3">
      <c r="A76" s="4">
        <v>53</v>
      </c>
      <c r="B76" s="4" t="s">
        <v>106</v>
      </c>
      <c r="C76" s="5">
        <v>110000</v>
      </c>
      <c r="D76" s="25"/>
    </row>
    <row r="77" spans="1:4" x14ac:dyDescent="0.3">
      <c r="A77" s="4">
        <v>54</v>
      </c>
      <c r="B77" s="4" t="s">
        <v>107</v>
      </c>
      <c r="C77" s="5">
        <v>846000</v>
      </c>
      <c r="D77" s="25"/>
    </row>
    <row r="78" spans="1:4" x14ac:dyDescent="0.3">
      <c r="A78" s="4">
        <v>55</v>
      </c>
      <c r="B78" s="4" t="s">
        <v>108</v>
      </c>
      <c r="C78" s="5">
        <v>1068000</v>
      </c>
    </row>
    <row r="79" spans="1:4" x14ac:dyDescent="0.3">
      <c r="A79" s="4">
        <v>56</v>
      </c>
      <c r="B79" s="4" t="s">
        <v>109</v>
      </c>
      <c r="C79" s="5">
        <v>150000</v>
      </c>
    </row>
    <row r="80" spans="1:4" x14ac:dyDescent="0.3">
      <c r="A80" s="9">
        <v>57</v>
      </c>
      <c r="B80" s="9" t="s">
        <v>110</v>
      </c>
      <c r="C80" s="8">
        <v>840000</v>
      </c>
    </row>
    <row r="81" spans="1:4" x14ac:dyDescent="0.3">
      <c r="A81" s="9">
        <v>58</v>
      </c>
      <c r="B81" s="9" t="s">
        <v>111</v>
      </c>
      <c r="C81" s="8">
        <v>360000</v>
      </c>
    </row>
    <row r="82" spans="1:4" x14ac:dyDescent="0.3">
      <c r="A82" s="9">
        <v>59</v>
      </c>
      <c r="B82" s="9" t="s">
        <v>174</v>
      </c>
      <c r="C82" s="8">
        <v>1200000</v>
      </c>
      <c r="D82" s="34"/>
    </row>
    <row r="83" spans="1:4" x14ac:dyDescent="0.3">
      <c r="A83" s="9">
        <v>60</v>
      </c>
      <c r="B83" s="9" t="s">
        <v>175</v>
      </c>
      <c r="C83" s="8">
        <v>100000</v>
      </c>
      <c r="D83" s="34"/>
    </row>
    <row r="84" spans="1:4" x14ac:dyDescent="0.3">
      <c r="A84" s="4"/>
      <c r="B84" s="4"/>
      <c r="C84" s="5"/>
      <c r="D84" s="25"/>
    </row>
    <row r="85" spans="1:4" x14ac:dyDescent="0.3">
      <c r="A85" s="16"/>
      <c r="B85" s="7" t="s">
        <v>112</v>
      </c>
      <c r="C85" s="40">
        <f>SUM(C86:C91)</f>
        <v>990000</v>
      </c>
      <c r="D85" s="25"/>
    </row>
    <row r="86" spans="1:4" x14ac:dyDescent="0.3">
      <c r="A86" s="4">
        <v>61</v>
      </c>
      <c r="B86" s="4" t="s">
        <v>113</v>
      </c>
      <c r="C86" s="5">
        <v>87000</v>
      </c>
      <c r="D86" s="25"/>
    </row>
    <row r="87" spans="1:4" x14ac:dyDescent="0.3">
      <c r="A87" s="4">
        <v>62</v>
      </c>
      <c r="B87" s="4" t="s">
        <v>114</v>
      </c>
      <c r="C87" s="5">
        <v>20000</v>
      </c>
      <c r="D87" s="25"/>
    </row>
    <row r="88" spans="1:4" x14ac:dyDescent="0.3">
      <c r="A88" s="4">
        <v>63</v>
      </c>
      <c r="B88" s="4" t="s">
        <v>115</v>
      </c>
      <c r="C88" s="5">
        <v>323000</v>
      </c>
      <c r="D88" s="25"/>
    </row>
    <row r="89" spans="1:4" x14ac:dyDescent="0.3">
      <c r="A89" s="4">
        <v>64</v>
      </c>
      <c r="B89" s="4" t="s">
        <v>116</v>
      </c>
      <c r="C89" s="5">
        <v>500000</v>
      </c>
      <c r="D89" s="11"/>
    </row>
    <row r="90" spans="1:4" x14ac:dyDescent="0.3">
      <c r="A90" s="4">
        <v>65</v>
      </c>
      <c r="B90" s="4" t="s">
        <v>117</v>
      </c>
      <c r="C90" s="5">
        <v>60000</v>
      </c>
    </row>
    <row r="91" spans="1:4" x14ac:dyDescent="0.3">
      <c r="A91" s="4"/>
      <c r="B91" s="4"/>
      <c r="C91" s="5"/>
    </row>
    <row r="92" spans="1:4" x14ac:dyDescent="0.3">
      <c r="A92" s="2"/>
      <c r="B92" s="2" t="s">
        <v>118</v>
      </c>
      <c r="C92" s="37">
        <f>C93+C110+C121</f>
        <v>10030000</v>
      </c>
    </row>
    <row r="93" spans="1:4" x14ac:dyDescent="0.3">
      <c r="A93" s="16"/>
      <c r="B93" s="7" t="s">
        <v>119</v>
      </c>
      <c r="C93" s="40">
        <f>SUM(C94:C109)</f>
        <v>6780000</v>
      </c>
      <c r="D93" s="30"/>
    </row>
    <row r="94" spans="1:4" x14ac:dyDescent="0.3">
      <c r="A94" s="4">
        <v>66</v>
      </c>
      <c r="B94" s="4" t="s">
        <v>179</v>
      </c>
      <c r="C94" s="5">
        <v>400000</v>
      </c>
      <c r="D94" s="30"/>
    </row>
    <row r="95" spans="1:4" x14ac:dyDescent="0.3">
      <c r="A95" s="4">
        <v>67</v>
      </c>
      <c r="B95" s="4" t="s">
        <v>199</v>
      </c>
      <c r="C95" s="5">
        <v>1500000</v>
      </c>
      <c r="D95" s="30"/>
    </row>
    <row r="96" spans="1:4" x14ac:dyDescent="0.3">
      <c r="A96" s="4">
        <v>68</v>
      </c>
      <c r="B96" s="4" t="s">
        <v>181</v>
      </c>
      <c r="C96" s="5">
        <v>1500000</v>
      </c>
      <c r="D96" s="30"/>
    </row>
    <row r="97" spans="1:4" x14ac:dyDescent="0.3">
      <c r="A97" s="4">
        <v>69</v>
      </c>
      <c r="B97" s="4" t="s">
        <v>182</v>
      </c>
      <c r="C97" s="5">
        <v>50000</v>
      </c>
      <c r="D97" s="30"/>
    </row>
    <row r="98" spans="1:4" x14ac:dyDescent="0.3">
      <c r="A98" s="4">
        <v>70</v>
      </c>
      <c r="B98" s="4" t="s">
        <v>183</v>
      </c>
      <c r="C98" s="5">
        <v>70000</v>
      </c>
      <c r="D98" s="30"/>
    </row>
    <row r="99" spans="1:4" x14ac:dyDescent="0.3">
      <c r="A99" s="4">
        <v>71</v>
      </c>
      <c r="B99" s="4" t="s">
        <v>184</v>
      </c>
      <c r="C99" s="5">
        <v>100000</v>
      </c>
      <c r="D99" s="30"/>
    </row>
    <row r="100" spans="1:4" x14ac:dyDescent="0.3">
      <c r="A100" s="4">
        <v>72</v>
      </c>
      <c r="B100" s="4" t="s">
        <v>120</v>
      </c>
      <c r="C100" s="5">
        <v>150000</v>
      </c>
      <c r="D100" s="30"/>
    </row>
    <row r="101" spans="1:4" x14ac:dyDescent="0.3">
      <c r="A101" s="4">
        <v>73</v>
      </c>
      <c r="B101" s="4" t="s">
        <v>185</v>
      </c>
      <c r="C101" s="5">
        <v>100000</v>
      </c>
      <c r="D101" s="30"/>
    </row>
    <row r="102" spans="1:4" x14ac:dyDescent="0.3">
      <c r="A102" s="4">
        <v>74</v>
      </c>
      <c r="B102" s="4" t="s">
        <v>186</v>
      </c>
      <c r="C102" s="5">
        <v>150000</v>
      </c>
      <c r="D102" s="30"/>
    </row>
    <row r="103" spans="1:4" x14ac:dyDescent="0.3">
      <c r="A103" s="4">
        <v>75</v>
      </c>
      <c r="B103" s="4" t="s">
        <v>187</v>
      </c>
      <c r="C103" s="8">
        <v>70000</v>
      </c>
      <c r="D103" s="30"/>
    </row>
    <row r="104" spans="1:4" x14ac:dyDescent="0.3">
      <c r="A104" s="4">
        <v>76</v>
      </c>
      <c r="B104" s="4" t="s">
        <v>188</v>
      </c>
      <c r="C104" s="5">
        <v>300000</v>
      </c>
      <c r="D104" s="30"/>
    </row>
    <row r="105" spans="1:4" x14ac:dyDescent="0.3">
      <c r="A105" s="4">
        <v>77</v>
      </c>
      <c r="B105" s="4" t="s">
        <v>189</v>
      </c>
      <c r="C105" s="5">
        <v>120000</v>
      </c>
      <c r="D105" s="30"/>
    </row>
    <row r="106" spans="1:4" x14ac:dyDescent="0.3">
      <c r="A106" s="4">
        <v>78</v>
      </c>
      <c r="B106" s="4" t="s">
        <v>190</v>
      </c>
      <c r="C106" s="5">
        <v>1500000</v>
      </c>
      <c r="D106" s="30"/>
    </row>
    <row r="107" spans="1:4" x14ac:dyDescent="0.3">
      <c r="A107" s="4">
        <v>79</v>
      </c>
      <c r="B107" s="4" t="s">
        <v>200</v>
      </c>
      <c r="C107" s="5">
        <v>70000</v>
      </c>
      <c r="D107" s="30"/>
    </row>
    <row r="108" spans="1:4" x14ac:dyDescent="0.3">
      <c r="A108" s="4">
        <v>80</v>
      </c>
      <c r="B108" s="4" t="s">
        <v>178</v>
      </c>
      <c r="C108" s="5">
        <v>700000</v>
      </c>
      <c r="D108" s="30"/>
    </row>
    <row r="109" spans="1:4" x14ac:dyDescent="0.3">
      <c r="A109" s="4"/>
      <c r="B109" s="4"/>
      <c r="C109" s="5"/>
      <c r="D109" s="30"/>
    </row>
    <row r="110" spans="1:4" x14ac:dyDescent="0.3">
      <c r="A110" s="9"/>
      <c r="B110" s="7" t="s">
        <v>121</v>
      </c>
      <c r="C110" s="40">
        <f>SUM(C111:C120)</f>
        <v>3000000</v>
      </c>
      <c r="D110" s="30"/>
    </row>
    <row r="111" spans="1:4" x14ac:dyDescent="0.3">
      <c r="A111" s="4">
        <v>81</v>
      </c>
      <c r="B111" s="4" t="s">
        <v>122</v>
      </c>
      <c r="C111" s="8">
        <v>150000</v>
      </c>
      <c r="D111" s="30"/>
    </row>
    <row r="112" spans="1:4" x14ac:dyDescent="0.3">
      <c r="A112" s="4">
        <v>82</v>
      </c>
      <c r="B112" s="4" t="s">
        <v>124</v>
      </c>
      <c r="C112" s="8">
        <v>200000</v>
      </c>
      <c r="D112" s="30"/>
    </row>
    <row r="113" spans="1:3" x14ac:dyDescent="0.3">
      <c r="A113" s="4">
        <v>83</v>
      </c>
      <c r="B113" s="4" t="s">
        <v>125</v>
      </c>
      <c r="C113" s="8">
        <v>100000</v>
      </c>
    </row>
    <row r="114" spans="1:3" x14ac:dyDescent="0.3">
      <c r="A114" s="4">
        <v>84</v>
      </c>
      <c r="B114" s="4" t="s">
        <v>126</v>
      </c>
      <c r="C114" s="8">
        <v>100000</v>
      </c>
    </row>
    <row r="115" spans="1:3" x14ac:dyDescent="0.3">
      <c r="A115" s="4">
        <v>85</v>
      </c>
      <c r="B115" s="4" t="s">
        <v>191</v>
      </c>
      <c r="C115" s="8">
        <v>500000</v>
      </c>
    </row>
    <row r="116" spans="1:3" x14ac:dyDescent="0.3">
      <c r="A116" s="4">
        <v>86</v>
      </c>
      <c r="B116" s="4" t="s">
        <v>192</v>
      </c>
      <c r="C116" s="8">
        <v>130000</v>
      </c>
    </row>
    <row r="117" spans="1:3" x14ac:dyDescent="0.3">
      <c r="A117" s="4">
        <v>87</v>
      </c>
      <c r="B117" s="4" t="s">
        <v>193</v>
      </c>
      <c r="C117" s="8">
        <v>270000</v>
      </c>
    </row>
    <row r="118" spans="1:3" x14ac:dyDescent="0.3">
      <c r="A118" s="4">
        <v>88</v>
      </c>
      <c r="B118" s="4" t="s">
        <v>123</v>
      </c>
      <c r="C118" s="8">
        <v>1500000</v>
      </c>
    </row>
    <row r="119" spans="1:3" x14ac:dyDescent="0.3">
      <c r="A119" s="4">
        <v>89</v>
      </c>
      <c r="B119" s="4" t="s">
        <v>202</v>
      </c>
      <c r="C119" s="8">
        <v>50000</v>
      </c>
    </row>
    <row r="120" spans="1:3" x14ac:dyDescent="0.3">
      <c r="A120" s="4"/>
      <c r="B120" s="4"/>
      <c r="C120" s="8"/>
    </row>
    <row r="121" spans="1:3" x14ac:dyDescent="0.3">
      <c r="A121" s="16"/>
      <c r="B121" s="7" t="s">
        <v>127</v>
      </c>
      <c r="C121" s="40">
        <f>C122</f>
        <v>250000</v>
      </c>
    </row>
    <row r="122" spans="1:3" x14ac:dyDescent="0.3">
      <c r="A122" s="9">
        <v>90</v>
      </c>
      <c r="B122" s="9" t="s">
        <v>127</v>
      </c>
      <c r="C122" s="8">
        <v>250000</v>
      </c>
    </row>
    <row r="123" spans="1:3" x14ac:dyDescent="0.3">
      <c r="A123" s="4"/>
      <c r="B123" s="4"/>
      <c r="C123" s="5"/>
    </row>
    <row r="124" spans="1:3" x14ac:dyDescent="0.3">
      <c r="A124" s="2"/>
      <c r="B124" s="2" t="s">
        <v>128</v>
      </c>
      <c r="C124" s="37">
        <f>SUM(C125:C139)</f>
        <v>1136000</v>
      </c>
    </row>
    <row r="125" spans="1:3" x14ac:dyDescent="0.3">
      <c r="A125" s="4">
        <v>91</v>
      </c>
      <c r="B125" s="4" t="s">
        <v>129</v>
      </c>
      <c r="C125" s="8">
        <v>40000</v>
      </c>
    </row>
    <row r="126" spans="1:3" x14ac:dyDescent="0.3">
      <c r="A126" s="4">
        <v>92</v>
      </c>
      <c r="B126" s="4" t="s">
        <v>130</v>
      </c>
      <c r="C126" s="5">
        <v>60000</v>
      </c>
    </row>
    <row r="127" spans="1:3" x14ac:dyDescent="0.3">
      <c r="A127" s="4">
        <v>93</v>
      </c>
      <c r="B127" s="4" t="s">
        <v>131</v>
      </c>
      <c r="C127" s="5">
        <v>494000</v>
      </c>
    </row>
    <row r="128" spans="1:3" x14ac:dyDescent="0.3">
      <c r="A128" s="4">
        <v>94</v>
      </c>
      <c r="B128" s="4" t="s">
        <v>132</v>
      </c>
      <c r="C128" s="8">
        <v>85000</v>
      </c>
    </row>
    <row r="129" spans="1:3" x14ac:dyDescent="0.3">
      <c r="A129" s="4">
        <v>95</v>
      </c>
      <c r="B129" s="4" t="s">
        <v>133</v>
      </c>
      <c r="C129" s="5">
        <v>19000</v>
      </c>
    </row>
    <row r="130" spans="1:3" x14ac:dyDescent="0.3">
      <c r="A130" s="4">
        <v>96</v>
      </c>
      <c r="B130" s="4" t="s">
        <v>134</v>
      </c>
      <c r="C130" s="8">
        <v>44000</v>
      </c>
    </row>
    <row r="131" spans="1:3" x14ac:dyDescent="0.3">
      <c r="A131" s="4">
        <v>97</v>
      </c>
      <c r="B131" s="4" t="s">
        <v>135</v>
      </c>
      <c r="C131" s="5">
        <v>72000</v>
      </c>
    </row>
    <row r="132" spans="1:3" x14ac:dyDescent="0.3">
      <c r="A132" s="4">
        <v>98</v>
      </c>
      <c r="B132" s="4" t="s">
        <v>136</v>
      </c>
      <c r="C132" s="8">
        <v>160000</v>
      </c>
    </row>
    <row r="133" spans="1:3" x14ac:dyDescent="0.3">
      <c r="A133" s="4">
        <v>99</v>
      </c>
      <c r="B133" s="4" t="s">
        <v>137</v>
      </c>
      <c r="C133" s="5">
        <v>48000</v>
      </c>
    </row>
    <row r="134" spans="1:3" x14ac:dyDescent="0.3">
      <c r="A134" s="4">
        <v>100</v>
      </c>
      <c r="B134" s="4" t="s">
        <v>138</v>
      </c>
      <c r="C134" s="8">
        <v>30000</v>
      </c>
    </row>
    <row r="135" spans="1:3" x14ac:dyDescent="0.3">
      <c r="A135" s="4">
        <v>101</v>
      </c>
      <c r="B135" s="4" t="s">
        <v>168</v>
      </c>
      <c r="C135" s="8">
        <v>16000</v>
      </c>
    </row>
    <row r="136" spans="1:3" x14ac:dyDescent="0.3">
      <c r="A136" s="4">
        <v>102</v>
      </c>
      <c r="B136" s="4" t="s">
        <v>169</v>
      </c>
      <c r="C136" s="8">
        <v>27000</v>
      </c>
    </row>
    <row r="137" spans="1:3" x14ac:dyDescent="0.3">
      <c r="A137" s="4">
        <v>103</v>
      </c>
      <c r="B137" s="4" t="s">
        <v>158</v>
      </c>
      <c r="C137" s="8">
        <v>30000</v>
      </c>
    </row>
    <row r="138" spans="1:3" x14ac:dyDescent="0.3">
      <c r="A138" s="4">
        <v>104</v>
      </c>
      <c r="B138" s="4" t="s">
        <v>176</v>
      </c>
      <c r="C138" s="8">
        <v>11000</v>
      </c>
    </row>
    <row r="139" spans="1:3" x14ac:dyDescent="0.3">
      <c r="A139" s="4"/>
      <c r="B139" s="4"/>
      <c r="C139" s="5"/>
    </row>
    <row r="140" spans="1:3" x14ac:dyDescent="0.3">
      <c r="A140" s="2"/>
      <c r="B140" s="18" t="s">
        <v>139</v>
      </c>
      <c r="C140" s="19">
        <f>SUM(C141:C143)</f>
        <v>220000</v>
      </c>
    </row>
    <row r="141" spans="1:3" x14ac:dyDescent="0.3">
      <c r="A141" s="4">
        <v>105</v>
      </c>
      <c r="B141" s="4" t="s">
        <v>140</v>
      </c>
      <c r="C141" s="5">
        <v>140000</v>
      </c>
    </row>
    <row r="142" spans="1:3" x14ac:dyDescent="0.3">
      <c r="A142" s="4">
        <v>106</v>
      </c>
      <c r="B142" s="4" t="s">
        <v>141</v>
      </c>
      <c r="C142" s="5">
        <v>80000</v>
      </c>
    </row>
    <row r="143" spans="1:3" x14ac:dyDescent="0.3">
      <c r="A143" s="4"/>
      <c r="B143" s="4"/>
      <c r="C143" s="5"/>
    </row>
    <row r="144" spans="1:3" x14ac:dyDescent="0.3">
      <c r="A144" s="2"/>
      <c r="B144" s="2" t="s">
        <v>142</v>
      </c>
      <c r="C144" s="37">
        <f>SUM(C145:C145)</f>
        <v>50000</v>
      </c>
    </row>
    <row r="145" spans="1:3" x14ac:dyDescent="0.3">
      <c r="A145" s="4">
        <v>107</v>
      </c>
      <c r="B145" s="4" t="s">
        <v>143</v>
      </c>
      <c r="C145" s="5">
        <v>50000</v>
      </c>
    </row>
    <row r="146" spans="1:3" x14ac:dyDescent="0.3">
      <c r="A146" s="4"/>
      <c r="B146" s="4"/>
      <c r="C146" s="5"/>
    </row>
    <row r="147" spans="1:3" x14ac:dyDescent="0.3">
      <c r="A147" s="2"/>
      <c r="B147" s="2" t="s">
        <v>144</v>
      </c>
      <c r="C147" s="3">
        <f>SUM(C148:C151)</f>
        <v>30754000</v>
      </c>
    </row>
    <row r="148" spans="1:3" x14ac:dyDescent="0.3">
      <c r="A148" s="9">
        <v>108</v>
      </c>
      <c r="B148" s="9" t="s">
        <v>145</v>
      </c>
      <c r="C148" s="8">
        <v>30350000</v>
      </c>
    </row>
    <row r="149" spans="1:3" x14ac:dyDescent="0.3">
      <c r="A149" s="9">
        <v>109</v>
      </c>
      <c r="B149" s="9" t="s">
        <v>146</v>
      </c>
      <c r="C149" s="8">
        <v>204000</v>
      </c>
    </row>
    <row r="150" spans="1:3" x14ac:dyDescent="0.3">
      <c r="A150" s="23">
        <v>110</v>
      </c>
      <c r="B150" s="23" t="s">
        <v>163</v>
      </c>
      <c r="C150" s="24">
        <v>200000</v>
      </c>
    </row>
    <row r="151" spans="1:3" x14ac:dyDescent="0.3">
      <c r="A151" s="4"/>
      <c r="B151" s="4"/>
      <c r="C151" s="5"/>
    </row>
    <row r="152" spans="1:3" x14ac:dyDescent="0.3">
      <c r="A152" s="2"/>
      <c r="B152" s="2" t="s">
        <v>147</v>
      </c>
      <c r="C152" s="37">
        <f>SUM(C153:C156)</f>
        <v>1967000</v>
      </c>
    </row>
    <row r="153" spans="1:3" x14ac:dyDescent="0.3">
      <c r="A153" s="4">
        <v>111</v>
      </c>
      <c r="B153" s="4" t="s">
        <v>148</v>
      </c>
      <c r="C153" s="5">
        <v>1804000</v>
      </c>
    </row>
    <row r="154" spans="1:3" x14ac:dyDescent="0.3">
      <c r="A154" s="4">
        <v>112</v>
      </c>
      <c r="B154" s="4" t="s">
        <v>172</v>
      </c>
      <c r="C154" s="5">
        <v>63000</v>
      </c>
    </row>
    <row r="155" spans="1:3" x14ac:dyDescent="0.3">
      <c r="A155" s="4">
        <v>113</v>
      </c>
      <c r="B155" s="4" t="s">
        <v>201</v>
      </c>
      <c r="C155" s="5">
        <v>100000</v>
      </c>
    </row>
    <row r="156" spans="1:3" x14ac:dyDescent="0.3">
      <c r="A156" s="4"/>
      <c r="B156" s="4"/>
      <c r="C156" s="5"/>
    </row>
    <row r="157" spans="1:3" x14ac:dyDescent="0.3">
      <c r="A157" s="2"/>
      <c r="B157" s="2" t="s">
        <v>149</v>
      </c>
      <c r="C157" s="37">
        <f>SUM(C158)</f>
        <v>3042000</v>
      </c>
    </row>
    <row r="158" spans="1:3" x14ac:dyDescent="0.3">
      <c r="A158" s="4">
        <v>114</v>
      </c>
      <c r="B158" s="4" t="s">
        <v>149</v>
      </c>
      <c r="C158" s="8">
        <f>2422000+620000</f>
        <v>3042000</v>
      </c>
    </row>
    <row r="159" spans="1:3" x14ac:dyDescent="0.3">
      <c r="A159" s="4"/>
      <c r="B159" s="4"/>
      <c r="C159" s="5"/>
    </row>
    <row r="160" spans="1:3" x14ac:dyDescent="0.3">
      <c r="A160" s="2"/>
      <c r="B160" s="18" t="s">
        <v>150</v>
      </c>
      <c r="C160" s="19">
        <f>SUM(C161:C171)</f>
        <v>2160000</v>
      </c>
    </row>
    <row r="161" spans="1:3" x14ac:dyDescent="0.3">
      <c r="A161" s="9">
        <v>115</v>
      </c>
      <c r="B161" s="9" t="s">
        <v>151</v>
      </c>
      <c r="C161" s="8">
        <v>25000</v>
      </c>
    </row>
    <row r="162" spans="1:3" x14ac:dyDescent="0.3">
      <c r="A162" s="9">
        <v>116</v>
      </c>
      <c r="B162" s="9" t="s">
        <v>152</v>
      </c>
      <c r="C162" s="8">
        <v>300000</v>
      </c>
    </row>
    <row r="163" spans="1:3" x14ac:dyDescent="0.3">
      <c r="A163" s="9">
        <v>117</v>
      </c>
      <c r="B163" s="9" t="s">
        <v>153</v>
      </c>
      <c r="C163" s="8">
        <v>50000</v>
      </c>
    </row>
    <row r="164" spans="1:3" x14ac:dyDescent="0.3">
      <c r="A164" s="9">
        <v>118</v>
      </c>
      <c r="B164" s="9" t="s">
        <v>154</v>
      </c>
      <c r="C164" s="8">
        <v>70000</v>
      </c>
    </row>
    <row r="165" spans="1:3" x14ac:dyDescent="0.3">
      <c r="A165" s="9">
        <v>119</v>
      </c>
      <c r="B165" s="9" t="s">
        <v>197</v>
      </c>
      <c r="C165" s="8">
        <f>130000+200000</f>
        <v>330000</v>
      </c>
    </row>
    <row r="166" spans="1:3" x14ac:dyDescent="0.3">
      <c r="A166" s="9">
        <v>120</v>
      </c>
      <c r="B166" s="9" t="s">
        <v>155</v>
      </c>
      <c r="C166" s="8">
        <v>350000</v>
      </c>
    </row>
    <row r="167" spans="1:3" x14ac:dyDescent="0.3">
      <c r="A167" s="9">
        <v>121</v>
      </c>
      <c r="B167" s="9" t="s">
        <v>196</v>
      </c>
      <c r="C167" s="8">
        <f>400000-200000</f>
        <v>200000</v>
      </c>
    </row>
    <row r="168" spans="1:3" x14ac:dyDescent="0.3">
      <c r="A168" s="9">
        <v>122</v>
      </c>
      <c r="B168" s="9" t="s">
        <v>156</v>
      </c>
      <c r="C168" s="8">
        <v>150000</v>
      </c>
    </row>
    <row r="169" spans="1:3" x14ac:dyDescent="0.3">
      <c r="A169" s="4">
        <v>124</v>
      </c>
      <c r="B169" s="4" t="s">
        <v>157</v>
      </c>
      <c r="C169" s="8">
        <v>160000</v>
      </c>
    </row>
    <row r="170" spans="1:3" x14ac:dyDescent="0.3">
      <c r="A170" s="9">
        <v>125</v>
      </c>
      <c r="B170" s="9" t="s">
        <v>195</v>
      </c>
      <c r="C170" s="8">
        <f>(3000000/24)*3+0.05*3000000</f>
        <v>525000</v>
      </c>
    </row>
    <row r="171" spans="1:3" x14ac:dyDescent="0.3">
      <c r="A171" s="4"/>
      <c r="B171" s="4"/>
      <c r="C171" s="5"/>
    </row>
    <row r="172" spans="1:3" x14ac:dyDescent="0.3">
      <c r="A172" s="2"/>
      <c r="B172" s="2" t="s">
        <v>158</v>
      </c>
      <c r="C172" s="19">
        <f>C173</f>
        <v>632300</v>
      </c>
    </row>
    <row r="173" spans="1:3" x14ac:dyDescent="0.3">
      <c r="A173" s="20">
        <v>126</v>
      </c>
      <c r="B173" s="20" t="s">
        <v>158</v>
      </c>
      <c r="C173" s="22">
        <v>632300</v>
      </c>
    </row>
    <row r="174" spans="1:3" x14ac:dyDescent="0.3">
      <c r="A174" s="4"/>
      <c r="B174" s="4"/>
      <c r="C174" s="5"/>
    </row>
    <row r="175" spans="1:3" x14ac:dyDescent="0.3">
      <c r="A175" s="2"/>
      <c r="B175" s="2" t="s">
        <v>164</v>
      </c>
      <c r="C175" s="19">
        <f>C176</f>
        <v>1300000</v>
      </c>
    </row>
    <row r="176" spans="1:3" x14ac:dyDescent="0.3">
      <c r="A176" s="35">
        <v>127</v>
      </c>
      <c r="B176" s="35" t="s">
        <v>164</v>
      </c>
      <c r="C176" s="36">
        <v>1300000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2016</vt:lpstr>
      <vt:lpstr>Výdaje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2023-08-17T10:51:51Z</dcterms:modified>
</cp:coreProperties>
</file>