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84" firstSheet="2" activeTab="8"/>
  </bookViews>
  <sheets>
    <sheet name="Kancelář tajemník" sheetId="3" r:id="rId1"/>
    <sheet name="Staveb.úřad a ŽP" sheetId="4" r:id="rId2"/>
    <sheet name="Finanční odbor" sheetId="5" r:id="rId3"/>
    <sheet name="Správa maj., inv. rozvoje" sheetId="6" r:id="rId4"/>
    <sheet name="Sociální věci" sheetId="7" r:id="rId5"/>
    <sheet name="Správní činnosti" sheetId="8" r:id="rId6"/>
    <sheet name="Vnější vztahy" sheetId="9" r:id="rId7"/>
    <sheet name="Městský úřad" sheetId="10" r:id="rId8"/>
    <sheet name="Městská policie" sheetId="11" r:id="rId9"/>
  </sheets>
  <definedNames>
    <definedName name="_xlnm.Print_Titles" localSheetId="2">'Finanční odbor'!$1:$1</definedName>
    <definedName name="_xlnm.Print_Titles" localSheetId="0">'Kancelář tajemník'!$1:$1</definedName>
    <definedName name="_xlnm.Print_Titles" localSheetId="8">'Městská policie'!$1:$1</definedName>
    <definedName name="_xlnm.Print_Titles" localSheetId="7">'Městský úřad'!$1:$1</definedName>
    <definedName name="_xlnm.Print_Titles" localSheetId="4">'Sociální věci'!$1:$1</definedName>
    <definedName name="_xlnm.Print_Titles" localSheetId="3">'Správa maj., inv. rozvoje'!$1:$1</definedName>
    <definedName name="_xlnm.Print_Titles" localSheetId="5">'Správní činnosti'!$1:$1</definedName>
    <definedName name="_xlnm.Print_Titles" localSheetId="1">'Staveb.úřad a ŽP'!$1:$1</definedName>
    <definedName name="_xlnm.Print_Titles" localSheetId="6">'Vnější vztahy'!$1:$1</definedName>
  </definedNames>
  <calcPr calcId="145621"/>
</workbook>
</file>

<file path=xl/calcChain.xml><?xml version="1.0" encoding="utf-8"?>
<calcChain xmlns="http://schemas.openxmlformats.org/spreadsheetml/2006/main">
  <c r="K214" i="6" l="1"/>
  <c r="K215" i="6"/>
  <c r="K216" i="6"/>
  <c r="K217" i="6"/>
  <c r="K218" i="6"/>
  <c r="K219" i="6"/>
  <c r="K220" i="6"/>
  <c r="K221" i="6"/>
  <c r="K222" i="6"/>
  <c r="K223" i="6"/>
  <c r="K224" i="6"/>
  <c r="K225" i="6"/>
  <c r="I221" i="6"/>
  <c r="J221" i="6"/>
  <c r="H221" i="6"/>
  <c r="J6" i="11" l="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4" i="10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4" i="5"/>
  <c r="H33" i="11"/>
  <c r="I33" i="11"/>
  <c r="I36" i="11"/>
  <c r="G33" i="11"/>
  <c r="I27" i="10"/>
  <c r="J27" i="10"/>
  <c r="H27" i="10"/>
  <c r="I64" i="8"/>
  <c r="J64" i="8"/>
  <c r="H64" i="8"/>
  <c r="I70" i="7"/>
  <c r="I73" i="7" s="1"/>
  <c r="J70" i="7"/>
  <c r="J73" i="7" s="1"/>
  <c r="H70" i="7"/>
  <c r="J72" i="7"/>
  <c r="H73" i="7"/>
  <c r="J9" i="7"/>
  <c r="I214" i="6"/>
  <c r="I216" i="6" s="1"/>
  <c r="J214" i="6"/>
  <c r="J216" i="6" s="1"/>
  <c r="H214" i="6"/>
  <c r="H216" i="6" s="1"/>
  <c r="I195" i="6"/>
  <c r="I215" i="6" s="1"/>
  <c r="J195" i="6"/>
  <c r="J215" i="6" s="1"/>
  <c r="H195" i="6"/>
  <c r="H215" i="6" s="1"/>
  <c r="I189" i="6"/>
  <c r="I191" i="6" s="1"/>
  <c r="J189" i="6"/>
  <c r="J191" i="6" s="1"/>
  <c r="H189" i="6"/>
  <c r="H191" i="6" s="1"/>
  <c r="I179" i="6"/>
  <c r="I190" i="6" s="1"/>
  <c r="J179" i="6"/>
  <c r="J190" i="6" s="1"/>
  <c r="H179" i="6"/>
  <c r="H190" i="6" s="1"/>
  <c r="I125" i="6"/>
  <c r="J125" i="6"/>
  <c r="H125" i="6"/>
  <c r="I103" i="6"/>
  <c r="J103" i="6"/>
  <c r="H103" i="6"/>
  <c r="I38" i="5"/>
  <c r="J38" i="5"/>
  <c r="H38" i="5"/>
  <c r="J217" i="6" l="1"/>
  <c r="J74" i="7"/>
  <c r="H217" i="6"/>
  <c r="I217" i="6"/>
  <c r="I120" i="5"/>
  <c r="I123" i="5" s="1"/>
  <c r="J120" i="5"/>
  <c r="J123" i="5" s="1"/>
  <c r="H120" i="5"/>
  <c r="H123" i="5" s="1"/>
  <c r="J118" i="5"/>
  <c r="J96" i="5"/>
  <c r="I70" i="5"/>
  <c r="J70" i="5"/>
  <c r="H70" i="5"/>
  <c r="H59" i="5"/>
  <c r="H48" i="5"/>
  <c r="I78" i="5"/>
  <c r="J78" i="5"/>
  <c r="H78" i="5"/>
  <c r="I66" i="5"/>
  <c r="J66" i="5"/>
  <c r="H66" i="5"/>
  <c r="I59" i="5"/>
  <c r="J59" i="5"/>
  <c r="I6" i="5"/>
  <c r="J6" i="5"/>
  <c r="H6" i="5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3" i="3"/>
  <c r="H22" i="3"/>
  <c r="I22" i="3"/>
  <c r="G22" i="3"/>
  <c r="H5" i="3"/>
  <c r="I5" i="3"/>
  <c r="G5" i="3"/>
  <c r="K82" i="6" l="1"/>
  <c r="K43" i="8"/>
  <c r="K42" i="8"/>
  <c r="K41" i="8"/>
  <c r="I66" i="8"/>
  <c r="J66" i="8"/>
  <c r="H66" i="8"/>
  <c r="I44" i="8"/>
  <c r="I65" i="8" s="1"/>
  <c r="J44" i="8"/>
  <c r="J65" i="8" s="1"/>
  <c r="H44" i="8"/>
  <c r="H65" i="8" s="1"/>
  <c r="I127" i="6"/>
  <c r="J127" i="6"/>
  <c r="H127" i="6"/>
  <c r="I110" i="6"/>
  <c r="I126" i="6" s="1"/>
  <c r="J110" i="6"/>
  <c r="J126" i="6" s="1"/>
  <c r="H110" i="6"/>
  <c r="H126" i="6" s="1"/>
  <c r="I105" i="6"/>
  <c r="J105" i="6"/>
  <c r="H105" i="6"/>
  <c r="H83" i="6"/>
  <c r="H104" i="6" s="1"/>
  <c r="I83" i="6"/>
  <c r="I104" i="6" s="1"/>
  <c r="J83" i="6"/>
  <c r="J104" i="6" s="1"/>
  <c r="K24" i="8"/>
  <c r="K25" i="8"/>
  <c r="I67" i="8" l="1"/>
  <c r="H67" i="8"/>
  <c r="J67" i="8"/>
  <c r="J192" i="6"/>
  <c r="H128" i="6"/>
  <c r="I192" i="6"/>
  <c r="J106" i="6"/>
  <c r="H192" i="6"/>
  <c r="J128" i="6"/>
  <c r="I128" i="6"/>
  <c r="I106" i="6"/>
  <c r="H106" i="6"/>
  <c r="K22" i="4"/>
  <c r="K21" i="4"/>
  <c r="K20" i="4"/>
  <c r="K19" i="4"/>
  <c r="K18" i="4"/>
  <c r="K17" i="4"/>
  <c r="K16" i="4"/>
  <c r="H113" i="10" l="1"/>
  <c r="H114" i="10" s="1"/>
  <c r="I113" i="10"/>
  <c r="I114" i="10" s="1"/>
  <c r="J113" i="10"/>
  <c r="J114" i="10" s="1"/>
  <c r="K38" i="9"/>
  <c r="K39" i="9"/>
  <c r="K40" i="9"/>
  <c r="K14" i="9"/>
  <c r="K15" i="9"/>
  <c r="K16" i="9"/>
  <c r="K17" i="9"/>
  <c r="K18" i="9"/>
  <c r="K19" i="9"/>
  <c r="K20" i="9"/>
  <c r="K9" i="9"/>
  <c r="K10" i="9"/>
  <c r="K11" i="9"/>
  <c r="K12" i="9"/>
  <c r="K13" i="9"/>
  <c r="H27" i="9"/>
  <c r="I27" i="9"/>
  <c r="J27" i="9"/>
  <c r="K4" i="7"/>
  <c r="K5" i="7"/>
  <c r="K6" i="7"/>
  <c r="K7" i="7"/>
  <c r="K8" i="7"/>
  <c r="I79" i="6"/>
  <c r="J79" i="6"/>
  <c r="H79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6" i="6"/>
  <c r="K7" i="6"/>
  <c r="J16" i="5"/>
  <c r="I16" i="5"/>
  <c r="H16" i="5"/>
  <c r="J4" i="11" l="1"/>
  <c r="J5" i="11"/>
  <c r="J3" i="11"/>
  <c r="H36" i="11"/>
  <c r="G36" i="11"/>
  <c r="H6" i="11"/>
  <c r="H35" i="11" s="1"/>
  <c r="I6" i="11"/>
  <c r="I35" i="11" s="1"/>
  <c r="G6" i="11"/>
  <c r="G35" i="11" s="1"/>
  <c r="I98" i="10"/>
  <c r="I100" i="10" s="1"/>
  <c r="I117" i="10" s="1"/>
  <c r="J98" i="10"/>
  <c r="J100" i="10" s="1"/>
  <c r="J117" i="10" s="1"/>
  <c r="H98" i="10"/>
  <c r="H100" i="10" s="1"/>
  <c r="H117" i="10" s="1"/>
  <c r="I116" i="10"/>
  <c r="I37" i="11" l="1"/>
  <c r="H37" i="11"/>
  <c r="I118" i="10"/>
  <c r="H99" i="10"/>
  <c r="H101" i="10" s="1"/>
  <c r="H116" i="10"/>
  <c r="H118" i="10" s="1"/>
  <c r="J99" i="10"/>
  <c r="J101" i="10" s="1"/>
  <c r="J116" i="10"/>
  <c r="J118" i="10" s="1"/>
  <c r="G37" i="11"/>
  <c r="I99" i="10"/>
  <c r="I101" i="10" s="1"/>
  <c r="I53" i="9"/>
  <c r="I55" i="9" s="1"/>
  <c r="J53" i="9"/>
  <c r="J55" i="9" s="1"/>
  <c r="H53" i="9"/>
  <c r="H55" i="9" s="1"/>
  <c r="I33" i="9"/>
  <c r="I54" i="9" s="1"/>
  <c r="J33" i="9"/>
  <c r="J54" i="9" s="1"/>
  <c r="H33" i="9"/>
  <c r="H54" i="9" s="1"/>
  <c r="I29" i="9"/>
  <c r="J29" i="9"/>
  <c r="H29" i="9"/>
  <c r="I8" i="9"/>
  <c r="I28" i="9" s="1"/>
  <c r="J8" i="9"/>
  <c r="H8" i="9"/>
  <c r="K4" i="9"/>
  <c r="K5" i="9"/>
  <c r="K6" i="9"/>
  <c r="K7" i="9"/>
  <c r="I37" i="8"/>
  <c r="I39" i="8" s="1"/>
  <c r="J37" i="8"/>
  <c r="J39" i="8" s="1"/>
  <c r="H37" i="8"/>
  <c r="H39" i="8" s="1"/>
  <c r="I35" i="8"/>
  <c r="I38" i="8" s="1"/>
  <c r="J35" i="8"/>
  <c r="J38" i="8" s="1"/>
  <c r="H35" i="8"/>
  <c r="H38" i="8" s="1"/>
  <c r="I26" i="8"/>
  <c r="I27" i="8" s="1"/>
  <c r="J26" i="8"/>
  <c r="J27" i="8" s="1"/>
  <c r="H26" i="8"/>
  <c r="H27" i="8" s="1"/>
  <c r="I19" i="8"/>
  <c r="I21" i="8" s="1"/>
  <c r="J19" i="8"/>
  <c r="J21" i="8" s="1"/>
  <c r="H19" i="8"/>
  <c r="H21" i="8" s="1"/>
  <c r="I12" i="8"/>
  <c r="I20" i="8" s="1"/>
  <c r="J12" i="8"/>
  <c r="J20" i="8" s="1"/>
  <c r="H12" i="8"/>
  <c r="H20" i="8" s="1"/>
  <c r="I9" i="7"/>
  <c r="I72" i="7" s="1"/>
  <c r="I74" i="7" s="1"/>
  <c r="H9" i="7"/>
  <c r="H72" i="7" s="1"/>
  <c r="H74" i="7" s="1"/>
  <c r="I80" i="6"/>
  <c r="J80" i="6"/>
  <c r="H80" i="6"/>
  <c r="H69" i="8" l="1"/>
  <c r="J70" i="8"/>
  <c r="J69" i="8"/>
  <c r="I70" i="8"/>
  <c r="I69" i="8"/>
  <c r="H70" i="8"/>
  <c r="J59" i="9"/>
  <c r="H28" i="9"/>
  <c r="H30" i="9" s="1"/>
  <c r="J58" i="9"/>
  <c r="J28" i="9"/>
  <c r="J30" i="9" s="1"/>
  <c r="I59" i="9"/>
  <c r="H58" i="9"/>
  <c r="I30" i="9"/>
  <c r="H56" i="9"/>
  <c r="H59" i="9"/>
  <c r="J56" i="9"/>
  <c r="J22" i="8"/>
  <c r="H22" i="8"/>
  <c r="I56" i="9"/>
  <c r="J40" i="8"/>
  <c r="H40" i="8"/>
  <c r="I22" i="8"/>
  <c r="I40" i="8"/>
  <c r="I58" i="9"/>
  <c r="I73" i="6"/>
  <c r="I75" i="6" s="1"/>
  <c r="I224" i="6" s="1"/>
  <c r="J73" i="6"/>
  <c r="J75" i="6" s="1"/>
  <c r="J224" i="6" s="1"/>
  <c r="H73" i="6"/>
  <c r="H75" i="6" s="1"/>
  <c r="H224" i="6" s="1"/>
  <c r="I16" i="6"/>
  <c r="I74" i="6" s="1"/>
  <c r="I223" i="6" s="1"/>
  <c r="J16" i="6"/>
  <c r="J74" i="6" s="1"/>
  <c r="J223" i="6" s="1"/>
  <c r="H16" i="6"/>
  <c r="H74" i="6" s="1"/>
  <c r="H223" i="6" s="1"/>
  <c r="I118" i="5"/>
  <c r="I122" i="5" s="1"/>
  <c r="J122" i="5"/>
  <c r="H118" i="5"/>
  <c r="H122" i="5" s="1"/>
  <c r="I96" i="5"/>
  <c r="I121" i="5" s="1"/>
  <c r="J121" i="5"/>
  <c r="H96" i="5"/>
  <c r="H121" i="5" s="1"/>
  <c r="I79" i="5"/>
  <c r="I128" i="5" s="1"/>
  <c r="J79" i="5"/>
  <c r="J128" i="5" s="1"/>
  <c r="H79" i="5"/>
  <c r="H128" i="5" s="1"/>
  <c r="I67" i="5"/>
  <c r="J67" i="5"/>
  <c r="H67" i="5"/>
  <c r="I61" i="5"/>
  <c r="J61" i="5"/>
  <c r="H61" i="5"/>
  <c r="I48" i="5"/>
  <c r="I60" i="5" s="1"/>
  <c r="J48" i="5"/>
  <c r="J60" i="5" s="1"/>
  <c r="J62" i="5" s="1"/>
  <c r="H60" i="5"/>
  <c r="I40" i="5"/>
  <c r="J40" i="5"/>
  <c r="H40" i="5"/>
  <c r="I26" i="5"/>
  <c r="I39" i="5" s="1"/>
  <c r="J26" i="5"/>
  <c r="J39" i="5" s="1"/>
  <c r="H26" i="5"/>
  <c r="H39" i="5" s="1"/>
  <c r="I15" i="5"/>
  <c r="I17" i="5" s="1"/>
  <c r="I18" i="5" s="1"/>
  <c r="J15" i="5"/>
  <c r="J17" i="5" s="1"/>
  <c r="J18" i="5" s="1"/>
  <c r="H15" i="5"/>
  <c r="H17" i="5" s="1"/>
  <c r="H18" i="5" s="1"/>
  <c r="K38" i="4"/>
  <c r="K37" i="4"/>
  <c r="K25" i="4"/>
  <c r="K26" i="4"/>
  <c r="K27" i="4"/>
  <c r="K28" i="4"/>
  <c r="K29" i="4"/>
  <c r="K30" i="4"/>
  <c r="K31" i="4"/>
  <c r="K24" i="4"/>
  <c r="K9" i="4"/>
  <c r="K10" i="4"/>
  <c r="K8" i="4"/>
  <c r="I39" i="4"/>
  <c r="I40" i="4" s="1"/>
  <c r="J39" i="4"/>
  <c r="J40" i="4" s="1"/>
  <c r="H39" i="4"/>
  <c r="H40" i="4" s="1"/>
  <c r="I32" i="4"/>
  <c r="I34" i="4" s="1"/>
  <c r="J32" i="4"/>
  <c r="J34" i="4" s="1"/>
  <c r="H32" i="4"/>
  <c r="H34" i="4" s="1"/>
  <c r="I23" i="4"/>
  <c r="I33" i="4" s="1"/>
  <c r="J23" i="4"/>
  <c r="J33" i="4" s="1"/>
  <c r="H23" i="4"/>
  <c r="H33" i="4" s="1"/>
  <c r="I11" i="4"/>
  <c r="I13" i="4" s="1"/>
  <c r="J11" i="4"/>
  <c r="J13" i="4" s="1"/>
  <c r="H11" i="4"/>
  <c r="H13" i="4" s="1"/>
  <c r="I7" i="4"/>
  <c r="I12" i="4" s="1"/>
  <c r="J7" i="4"/>
  <c r="J12" i="4" s="1"/>
  <c r="H7" i="4"/>
  <c r="H12" i="4" s="1"/>
  <c r="H25" i="3"/>
  <c r="I25" i="3"/>
  <c r="G25" i="3"/>
  <c r="H24" i="3"/>
  <c r="I24" i="3"/>
  <c r="G24" i="3"/>
  <c r="H62" i="5" l="1"/>
  <c r="I126" i="5"/>
  <c r="I71" i="8"/>
  <c r="I124" i="5"/>
  <c r="H126" i="5"/>
  <c r="J126" i="5"/>
  <c r="H124" i="5"/>
  <c r="J124" i="5"/>
  <c r="J42" i="4"/>
  <c r="J60" i="9"/>
  <c r="J71" i="8"/>
  <c r="I60" i="9"/>
  <c r="H60" i="9"/>
  <c r="H71" i="8"/>
  <c r="J127" i="5"/>
  <c r="I127" i="5"/>
  <c r="H127" i="5"/>
  <c r="H35" i="4"/>
  <c r="J35" i="4"/>
  <c r="I43" i="4"/>
  <c r="H42" i="4"/>
  <c r="H43" i="4"/>
  <c r="H14" i="4"/>
  <c r="J43" i="4"/>
  <c r="J14" i="4"/>
  <c r="J225" i="6"/>
  <c r="J76" i="6"/>
  <c r="I42" i="4"/>
  <c r="I35" i="4"/>
  <c r="H76" i="6"/>
  <c r="I14" i="4"/>
  <c r="I225" i="6"/>
  <c r="I76" i="6"/>
  <c r="I26" i="3"/>
  <c r="I62" i="5"/>
  <c r="H41" i="5"/>
  <c r="I41" i="5"/>
  <c r="J41" i="5"/>
  <c r="H26" i="3"/>
  <c r="G26" i="3"/>
  <c r="K13" i="6"/>
  <c r="H129" i="5" l="1"/>
  <c r="J129" i="5"/>
  <c r="I129" i="5"/>
  <c r="J44" i="4"/>
  <c r="I44" i="4"/>
  <c r="H44" i="4"/>
  <c r="K8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60" i="9"/>
  <c r="K61" i="9"/>
  <c r="K62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" i="8"/>
  <c r="K3" i="7"/>
  <c r="K5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9" i="6"/>
  <c r="K40" i="6"/>
  <c r="K73" i="6"/>
  <c r="K74" i="6"/>
  <c r="K75" i="6"/>
  <c r="K76" i="6"/>
  <c r="K77" i="6"/>
  <c r="K78" i="6"/>
  <c r="K79" i="6"/>
  <c r="K80" i="6"/>
  <c r="K4" i="6"/>
  <c r="K5" i="4"/>
  <c r="K6" i="4"/>
  <c r="K7" i="4"/>
  <c r="K4" i="4"/>
  <c r="H225" i="6" l="1"/>
</calcChain>
</file>

<file path=xl/sharedStrings.xml><?xml version="1.0" encoding="utf-8"?>
<sst xmlns="http://schemas.openxmlformats.org/spreadsheetml/2006/main" count="1732" uniqueCount="555">
  <si>
    <t>Par</t>
  </si>
  <si>
    <t>Pol</t>
  </si>
  <si>
    <t>Název položky</t>
  </si>
  <si>
    <t>ORG</t>
  </si>
  <si>
    <t>ÚZ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</si>
  <si>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</si>
  <si>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</si>
  <si>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</si>
  <si>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</si>
  <si>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</si>
  <si>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</si>
  <si>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</si>
  <si>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</si>
  <si>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</si>
  <si>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</si>
  <si>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</si>
  <si>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</si>
  <si>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</si>
  <si>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</si>
  <si>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</si>
  <si>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</si>
  <si>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</si>
  <si>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</si>
  <si>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</si>
  <si>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</si>
  <si>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</si>
  <si>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</si>
  <si>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</si>
  <si>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</si>
  <si>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Komunální služby a územní rozvoj j.n.</t>
  </si>
  <si>
    <t>31 - Příspěvky TSMS</t>
  </si>
  <si>
    <t>Neinvestiční přijaté transfery od krajů</t>
  </si>
  <si>
    <t>Činnosti muzeí a galerií</t>
  </si>
  <si>
    <t>32 - Příspěvky ZS-A</t>
  </si>
  <si>
    <t>Mateřské školy</t>
  </si>
  <si>
    <t>Základní školy</t>
  </si>
  <si>
    <t>Školní stravování</t>
  </si>
  <si>
    <t>Základní umělecké školy</t>
  </si>
  <si>
    <t>33 - Příspěvky - školy</t>
  </si>
  <si>
    <t>34 - Transfery</t>
  </si>
  <si>
    <t>FO - Úvěr - závazek Bonaparte</t>
  </si>
  <si>
    <t>FO - Úvěr -  VaK - akcie</t>
  </si>
  <si>
    <t>FO - Úvěr - MŠ</t>
  </si>
  <si>
    <t>35 - Splátky bankovních půjček</t>
  </si>
  <si>
    <t>Poplatek ze psů</t>
  </si>
  <si>
    <t>Daň z nemovitých věcí</t>
  </si>
  <si>
    <t>Příjmy z úroků (část)</t>
  </si>
  <si>
    <t>Obecné příjmy a výd.z finančních operací</t>
  </si>
  <si>
    <t>Výdaje na dopravní územní obslužnost</t>
  </si>
  <si>
    <t>Ost.zál.kultury, církví a sděl.prostř.</t>
  </si>
  <si>
    <t>FO - OPS Mohyla Míru</t>
  </si>
  <si>
    <t>Využití volného času dětí a mládeže</t>
  </si>
  <si>
    <t>Ostatní zájmová činnost a rekreace</t>
  </si>
  <si>
    <t>FO - Sdružení Slavkovské bojiště</t>
  </si>
  <si>
    <t>Nebytové hospodářství</t>
  </si>
  <si>
    <t>Nájemné</t>
  </si>
  <si>
    <t>Úroky vlastní</t>
  </si>
  <si>
    <t>FO - Sdružení měst a obcí JM</t>
  </si>
  <si>
    <t>Sběr a svoz ostatních odpadů</t>
  </si>
  <si>
    <t>Služby školení a vzdělávání</t>
  </si>
  <si>
    <t>Ostatní finanční operace</t>
  </si>
  <si>
    <t>36 - Ostatní</t>
  </si>
  <si>
    <t>IR - Projektová dokumentace (ostatní nespecifikované)</t>
  </si>
  <si>
    <t>Příjmy z prodeje pozemků</t>
  </si>
  <si>
    <t>Ostatní příjmy z vlastní činnosti</t>
  </si>
  <si>
    <t>Silnice</t>
  </si>
  <si>
    <t>Budovy, haly a stavby</t>
  </si>
  <si>
    <t>Ostatní záležitosti pozemních komunikací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</si>
  <si>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</si>
  <si>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</si>
  <si>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</si>
  <si>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</si>
  <si>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</si>
  <si>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</si>
  <si>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</si>
  <si>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</si>
  <si>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Veřejné osvětlení</t>
  </si>
  <si>
    <t>IR - VO</t>
  </si>
  <si>
    <t>Pozemky</t>
  </si>
  <si>
    <t>IR - Výkupy pozemků</t>
  </si>
  <si>
    <t>IR - Veřejná architektonická soutěž SCB</t>
  </si>
  <si>
    <t>41 - Oddělení Investic a rozvoje</t>
  </si>
  <si>
    <t>42 - Oddělení správy majetku</t>
  </si>
  <si>
    <t>Neinvestiční přijaté transfery od obcí</t>
  </si>
  <si>
    <t>Ost.čin. souvis. se službami pro obyv.</t>
  </si>
  <si>
    <t>Ostat.sociální péče rodině a manželství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</si>
  <si>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</si>
  <si>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</si>
  <si>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</si>
  <si>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</si>
  <si>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</si>
  <si>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</si>
  <si>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</si>
  <si>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</si>
  <si>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</si>
  <si>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</si>
  <si>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</si>
  <si>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</si>
  <si>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</si>
  <si>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</si>
  <si>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Sbor pro občanské záležitosti</t>
  </si>
  <si>
    <t>VV - Obřadní síň</t>
  </si>
  <si>
    <t>61 - Oddělení vnitřní věci</t>
  </si>
  <si>
    <t>62 - Oddělení ŽÚ</t>
  </si>
  <si>
    <t>Bezpečnost silničního provozu</t>
  </si>
  <si>
    <t>Ostatní záležitosti v dopravě</t>
  </si>
  <si>
    <t>Mezinárodní spolupráce (jinde nezař.)</t>
  </si>
  <si>
    <t>Ostatní záležitosti kultury</t>
  </si>
  <si>
    <t>Ost.záležitosti sdělovacích prostředků</t>
  </si>
  <si>
    <t>Dary obyvatelstvu</t>
  </si>
  <si>
    <t>Ostatní činnosti j.n.</t>
  </si>
  <si>
    <t>Nespecifikované rezervy</t>
  </si>
  <si>
    <t>71 - Vnější vztahy</t>
  </si>
  <si>
    <t>Ostatní záležitosti vzdělávání</t>
  </si>
  <si>
    <t>72 - MAP</t>
  </si>
  <si>
    <t>Poštovní služby</t>
  </si>
  <si>
    <t>Poskytnuté náhrady</t>
  </si>
  <si>
    <t>Programové vybavení</t>
  </si>
  <si>
    <t>81 - MěÚ</t>
  </si>
  <si>
    <t>Zastupitelstva obcí</t>
  </si>
  <si>
    <t>Odměny členů zastupitelstev obcí a krajů</t>
  </si>
  <si>
    <t>82 - Zastupitelé</t>
  </si>
  <si>
    <t>Bezpečnost a veřejný pořádek</t>
  </si>
  <si>
    <t>Prádlo, oděv a obuv</t>
  </si>
  <si>
    <t>90 - Městská policie</t>
  </si>
  <si>
    <t>Celkem příjmy Odbor kanceláře tajemníka</t>
  </si>
  <si>
    <t>Celkem saldo Odbor kanceláře tajemníka</t>
  </si>
  <si>
    <t>V</t>
  </si>
  <si>
    <t>P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</si>
  <si>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</si>
  <si>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</si>
  <si>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</si>
  <si>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</si>
  <si>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</si>
  <si>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</si>
  <si>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</si>
  <si>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</si>
  <si>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</si>
  <si>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</si>
  <si>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</si>
  <si>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</si>
  <si>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</si>
  <si>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</si>
  <si>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</si>
  <si>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</si>
  <si>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</si>
  <si>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</si>
  <si>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</si>
  <si>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</si>
  <si>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</si>
  <si>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</si>
  <si>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</si>
  <si>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</si>
  <si>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</si>
  <si>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</si>
  <si>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</si>
  <si>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</si>
  <si>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</si>
  <si>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</si>
  <si>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</si>
  <si>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</si>
  <si>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</si>
  <si>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</si>
  <si>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</si>
  <si>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</si>
  <si>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</si>
  <si>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</si>
  <si>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</si>
  <si>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</si>
  <si>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</si>
  <si>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</si>
  <si>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</si>
  <si>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</si>
  <si>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</si>
  <si>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</si>
  <si>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Výdaje Oddělení Investic a rozvoje</t>
  </si>
  <si>
    <t>Saldo Oddělení Investic a rozvoje</t>
  </si>
  <si>
    <t>V41</t>
  </si>
  <si>
    <t>V42</t>
  </si>
  <si>
    <t>Výdaje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</si>
  <si>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</si>
  <si>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</si>
  <si>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</si>
  <si>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</si>
  <si>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</si>
  <si>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</si>
  <si>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</si>
  <si>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</si>
  <si>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</si>
  <si>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</si>
  <si>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</si>
  <si>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</si>
  <si>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</si>
  <si>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</si>
  <si>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</si>
  <si>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</si>
  <si>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</si>
  <si>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</si>
  <si>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</si>
  <si>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</si>
  <si>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</si>
  <si>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</si>
  <si>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</si>
  <si>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</si>
  <si>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</si>
  <si>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</si>
  <si>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</si>
  <si>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</si>
  <si>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</si>
  <si>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</si>
  <si>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</si>
  <si>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</si>
  <si>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</si>
  <si>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</si>
  <si>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</si>
  <si>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</si>
  <si>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</si>
  <si>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</si>
  <si>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</si>
  <si>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</si>
  <si>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</si>
  <si>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</si>
  <si>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</si>
  <si>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</si>
  <si>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</si>
  <si>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</si>
  <si>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</si>
  <si>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</si>
  <si>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</si>
  <si>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</si>
  <si>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</si>
  <si>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</si>
  <si>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</si>
  <si>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</si>
  <si>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</si>
  <si>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</si>
  <si>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</si>
  <si>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</si>
  <si>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</si>
  <si>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</si>
  <si>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</si>
  <si>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</si>
  <si>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</si>
  <si>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</si>
  <si>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</si>
  <si>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</si>
  <si>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</si>
  <si>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</si>
  <si>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</si>
  <si>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</si>
  <si>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</si>
  <si>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</si>
  <si>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</si>
  <si>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</si>
  <si>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</si>
  <si>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</si>
  <si>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</si>
  <si>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</si>
  <si>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</si>
  <si>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>Celkem výdaje Odbor kanceláře tajemníka</t>
  </si>
  <si>
    <t>SÚ - Podíl k dotaci MPZ</t>
  </si>
  <si>
    <t>ŽP - Zámecký park s alejemi - podíl a administrace</t>
  </si>
  <si>
    <t>ŽP - Aleje - podíl a administrace</t>
  </si>
  <si>
    <t>71 - Odbor vnějších vztahů</t>
  </si>
  <si>
    <t>Krizová opatření</t>
  </si>
  <si>
    <t>Rezerva na krizová opatření</t>
  </si>
  <si>
    <t>Neinvestiční transfery zřízeným PO</t>
  </si>
  <si>
    <t>Odvody PO</t>
  </si>
  <si>
    <t>DPH</t>
  </si>
  <si>
    <t>Daň z hazardních her bez daně z techn.her</t>
  </si>
  <si>
    <t>Dílčí daň z technických her</t>
  </si>
  <si>
    <t>Ostatní nákupy j.n.</t>
  </si>
  <si>
    <t>Platby daní a poplatků SR</t>
  </si>
  <si>
    <t>Ost. nákup dlouhodob. nehmot. majetku</t>
  </si>
  <si>
    <t>Ost.spr.v obl.bydlení, komun.služeb j.n.</t>
  </si>
  <si>
    <t>IR - Ostatní činnost místní správy</t>
  </si>
  <si>
    <t>Knihy, učeb.pom. a tisk</t>
  </si>
  <si>
    <t>Cestovné</t>
  </si>
  <si>
    <t>Neinv. transfery církvím a nábož.spol.</t>
  </si>
  <si>
    <t>Výdaje na náhrady za nezpůsobenou újmu</t>
  </si>
  <si>
    <t>Příjmy za ZOZ - řidičáky</t>
  </si>
  <si>
    <t>Poradenské a právní služby</t>
  </si>
  <si>
    <t>Ost. neinv. transfery obyvatelstvu</t>
  </si>
  <si>
    <t>Dopravní prostředky</t>
  </si>
  <si>
    <t>Vratky transferů poskyt.z veřej.rozpočtů</t>
  </si>
  <si>
    <t>Příjmy Příspěvky TSMS</t>
  </si>
  <si>
    <t>Zrušený odvod z VHP</t>
  </si>
  <si>
    <t>Příjmy z pronáj.ost. nemov.věcí a částí</t>
  </si>
  <si>
    <t>Kursové rozdíly v příjmech</t>
  </si>
  <si>
    <t>Přijaté nekap. přísp.a náhrady</t>
  </si>
  <si>
    <t>Doprav.obslužnost veř.službami - linková</t>
  </si>
  <si>
    <t>Platby daní a popl.krajům, obcím a SF</t>
  </si>
  <si>
    <t>Pohřebnictví</t>
  </si>
  <si>
    <t>Ostatní příjmy z pronájmu majetku</t>
  </si>
  <si>
    <t>Příjmy z pronájmu pozemků</t>
  </si>
  <si>
    <t>IR - III/0501, Slavkov průtah</t>
  </si>
  <si>
    <t>IR - Rekonstrukce komunikace a chodníků ulice Tyršova</t>
  </si>
  <si>
    <t>Úpravy drobných vodních toků</t>
  </si>
  <si>
    <t>Sport.zařízení ve vlastnictví obce</t>
  </si>
  <si>
    <t>Ostatní neinv. výdaje j.n.</t>
  </si>
  <si>
    <t>Příjmy z prodeje ost. hm. DM</t>
  </si>
  <si>
    <t>Pojištění funkčně nespecifikované</t>
  </si>
  <si>
    <t>Úhrady sankcí jiným rozpočtům</t>
  </si>
  <si>
    <t>P31</t>
  </si>
  <si>
    <t>Bytové hospodářství</t>
  </si>
  <si>
    <t>Příjmy 43 - Oddělení byty</t>
  </si>
  <si>
    <t>Výdaje 43 - Oddělení byty</t>
  </si>
  <si>
    <t>Saldo 43 - Oddělení byty</t>
  </si>
  <si>
    <t>Příjmy 44 - Oddělení nebyty</t>
  </si>
  <si>
    <t>Výdaje 44 - Oddělení nebyty</t>
  </si>
  <si>
    <t>Saldo 44 - Oddělení nebyty</t>
  </si>
  <si>
    <t>Výdaje 46 - Oddělení správa majetku</t>
  </si>
  <si>
    <t>P43</t>
  </si>
  <si>
    <t>V43</t>
  </si>
  <si>
    <t>P44</t>
  </si>
  <si>
    <t>V44</t>
  </si>
  <si>
    <t>P45</t>
  </si>
  <si>
    <t>V45</t>
  </si>
  <si>
    <t>V46</t>
  </si>
  <si>
    <t>Příjmy 64 - Oddělení úsekového měření rychlosti</t>
  </si>
  <si>
    <t>Výdaje 64 - Oddělení úsekového měření rychlosti</t>
  </si>
  <si>
    <t>Saldo 64 - Oddělení úsekového měření rychlosti</t>
  </si>
  <si>
    <t>V63</t>
  </si>
  <si>
    <t>P64</t>
  </si>
  <si>
    <t>V64</t>
  </si>
  <si>
    <t>IR - Projektová dokumentace - likvidace dešťových vod zámku</t>
  </si>
  <si>
    <t>IR - Projektová dokumentace - statika SV rizalitu zámku</t>
  </si>
  <si>
    <t>IR - Služby městského architekta</t>
  </si>
  <si>
    <t>43 - Oddělení byty</t>
  </si>
  <si>
    <t>44 - Oddělení nebyty</t>
  </si>
  <si>
    <t>45 - Oddělení poliklinika</t>
  </si>
  <si>
    <t>Příjmy 45 - Oddělení poliklinika</t>
  </si>
  <si>
    <t>Výdaje 45 - Oddělení poliklinika</t>
  </si>
  <si>
    <t>Saldo 45 - Oddělení poliklinika</t>
  </si>
  <si>
    <t>46 - Oddělení správa majetku</t>
  </si>
  <si>
    <t>Individuální text</t>
  </si>
  <si>
    <t>64  - Oddělení úsekového měření rychlosti</t>
  </si>
  <si>
    <t>Příjmy Oddělení Investic a rozvoje</t>
  </si>
  <si>
    <t>KT - Jednotka sboru dobrovolných hasičů</t>
  </si>
  <si>
    <t>KT - Řešení krizových situací</t>
  </si>
  <si>
    <t>Drobný dlouhod. HM</t>
  </si>
  <si>
    <t>ŽP - Údržba - sečení v remízcích a větrolamech vysázených v minulých letech</t>
  </si>
  <si>
    <t>ŽP - Biokoridor RBK 223 - technický dozor a následná péče 1 rok</t>
  </si>
  <si>
    <t>Péče o krajinu</t>
  </si>
  <si>
    <t>ŽP - Ostatní činnnost místní správy</t>
  </si>
  <si>
    <t>ŽP - Odměna za třídění odpadu</t>
  </si>
  <si>
    <t>ŽP - třídění odpadu</t>
  </si>
  <si>
    <t>Ost.přijaté vratky transf. a podob.příjmy</t>
  </si>
  <si>
    <t>TSMS - ÚIP - zahradní traktor + zahradní vozík</t>
  </si>
  <si>
    <t>FO - ÚIS - TSM - přístroj na ekologickou likvidaci plevele</t>
  </si>
  <si>
    <t>FO - TSMS</t>
  </si>
  <si>
    <t>FO - ÚNP - TSMS - ošetření stromů(stromy pod kontrolou)</t>
  </si>
  <si>
    <t>FO - ÚNP - TSMS - náhradní čtyřletá péče - Obnova zámeckého parku</t>
  </si>
  <si>
    <t>FO - ÚNP - TSMS - Pasportizace stromů</t>
  </si>
  <si>
    <t>TSMS - kanalizace</t>
  </si>
  <si>
    <t>TSMS - ÚNP - mobilní WC - hřbitov</t>
  </si>
  <si>
    <t>FO - TSMS - ÚNP - ošetření stromu</t>
  </si>
  <si>
    <t>TSMS - ÚNP - náhradní výsadba</t>
  </si>
  <si>
    <t>Průtoková dotace - zámek</t>
  </si>
  <si>
    <t>Vzpomínkové akce</t>
  </si>
  <si>
    <t>Concentus Moraviae</t>
  </si>
  <si>
    <t>FO - Zámek</t>
  </si>
  <si>
    <t>Dny Slavkova</t>
  </si>
  <si>
    <t>Náhrada kulturních akcí</t>
  </si>
  <si>
    <t>ZS-A - ÚNP - spoluúčast k dotaci</t>
  </si>
  <si>
    <t>FO - zámek úvěr WC</t>
  </si>
  <si>
    <t>FO - Průtoková dotace MŠ</t>
  </si>
  <si>
    <t>Průtoková dotace - ZŠ Tyršova</t>
  </si>
  <si>
    <t>Průtoková dotace - ZŠ Komenského</t>
  </si>
  <si>
    <t>FO - ZŠ Komenského</t>
  </si>
  <si>
    <t>FO - MŠ Zvídálek</t>
  </si>
  <si>
    <t>FO - ZŠ Tyršova</t>
  </si>
  <si>
    <t>FO - ZŠ Komenského - ÚIP - varná pánev</t>
  </si>
  <si>
    <t>FO - ZUŠ</t>
  </si>
  <si>
    <t>FO - DDM</t>
  </si>
  <si>
    <t>V35</t>
  </si>
  <si>
    <t>Správa BTH</t>
  </si>
  <si>
    <t>HČ - SC Bonaparte</t>
  </si>
  <si>
    <t>Úvěr VaK - budova</t>
  </si>
  <si>
    <t>Popl. za provoz syst.nakl.s komun.odpady</t>
  </si>
  <si>
    <t>VHP</t>
  </si>
  <si>
    <t>Neinvestiční transfery krajům</t>
  </si>
  <si>
    <t>IR - Svazková škola</t>
  </si>
  <si>
    <t>Ost.inv.dot.veř.rozpočtům územní úrovně</t>
  </si>
  <si>
    <t>FO - DSO Brněnsko</t>
  </si>
  <si>
    <t>FO - Politaví</t>
  </si>
  <si>
    <t>F36</t>
  </si>
  <si>
    <t xml:space="preserve">Financování </t>
  </si>
  <si>
    <t>Neinv.přij. transf. ze SF</t>
  </si>
  <si>
    <t>IR - NF Strategie veřejné zeleně města</t>
  </si>
  <si>
    <t>Investiční přijaté transfery od krajů</t>
  </si>
  <si>
    <t>IR - JSDH rekonstrukce budovy</t>
  </si>
  <si>
    <t>Hrobová místa</t>
  </si>
  <si>
    <t>Plochy</t>
  </si>
  <si>
    <t>Hlášení rozhlasem</t>
  </si>
  <si>
    <t>Přijaté pojistné náhrady</t>
  </si>
  <si>
    <t>IR - Oprava silnic</t>
  </si>
  <si>
    <t>IR - Projektová dokumentace - ulice Jiráskova</t>
  </si>
  <si>
    <t>IR - Rekonstrukce ulice - Malinovského</t>
  </si>
  <si>
    <t>IR - Projektová dokumentace - ulice Polní</t>
  </si>
  <si>
    <t>IR - Projektová dokumentace - ulice Havlíčkova</t>
  </si>
  <si>
    <t>IR - Projektová dokumentace - přechod pro chodce Svojsíkův park - Čelakovsk</t>
  </si>
  <si>
    <t>IR - Oprava chodníků</t>
  </si>
  <si>
    <t>IR - Koláčkovo nám.</t>
  </si>
  <si>
    <t>IR - Cyklostezka - Slavkov - Křenovice</t>
  </si>
  <si>
    <t>IR - Projektová dokumentace - regenerace Sídliště Nádražní</t>
  </si>
  <si>
    <t>IR - Projektová dokumentace - poldr za kotelnou</t>
  </si>
  <si>
    <t>IR - PD - nová MŠ II. etapa</t>
  </si>
  <si>
    <t>IR - ZŠ Komenského - rekonstrukce střechy</t>
  </si>
  <si>
    <t>IR - ZUŠ- nutné opravy</t>
  </si>
  <si>
    <t>IR - Projekty IROP - předfinan</t>
  </si>
  <si>
    <t>IR - Projektová dokumentace - obnova zámecké zdi</t>
  </si>
  <si>
    <t>IR - Studie - revitalizace škvárového hřiště</t>
  </si>
  <si>
    <t>IR - PD - parkování+hřiště na atletickém stadionu</t>
  </si>
  <si>
    <t>IR - Oranžové hřiště</t>
  </si>
  <si>
    <t>IR - PD - myslivecký areál</t>
  </si>
  <si>
    <t>IR - Změna ÚP Slavkov u Brna</t>
  </si>
  <si>
    <t>IR - Změna ÚP Slavkov č. 3</t>
  </si>
  <si>
    <t>IR - Oprava venkovní kašny - předzámčí</t>
  </si>
  <si>
    <t>Ost.zál.v obl.bydlení, komunál.služeb</t>
  </si>
  <si>
    <t>IR - IROP - PD veřejná zeleň ORP</t>
  </si>
  <si>
    <t>Ostatní ekologické záležitosti</t>
  </si>
  <si>
    <t>IR - Nemovitosti - znalecké posudky, geometrické plány, poplatky, daň</t>
  </si>
  <si>
    <t>IR - Vypracvání žádostí o dotaci včetně zajištění dokladů</t>
  </si>
  <si>
    <t>IR - Projektová dokumentace ostaní - investiční</t>
  </si>
  <si>
    <t>IR - Budova 64 - elektroinstalace, EZS a EPS</t>
  </si>
  <si>
    <t>Bytové prostory</t>
  </si>
  <si>
    <t>IR - BTH -  Bučovická</t>
  </si>
  <si>
    <t>IR - BTH - Husova 63</t>
  </si>
  <si>
    <t>Nebytové prostory</t>
  </si>
  <si>
    <t>SC Bonaparte</t>
  </si>
  <si>
    <t>Pospíšilová Alena</t>
  </si>
  <si>
    <t>MUDr. Fajmon</t>
  </si>
  <si>
    <t>MUDr. Molčíková</t>
  </si>
  <si>
    <t>MUDr. Honzátková</t>
  </si>
  <si>
    <t>MUDr. Šilerová</t>
  </si>
  <si>
    <t>FLOMEDICA PLUS</t>
  </si>
  <si>
    <t>MUDr. Baránková</t>
  </si>
  <si>
    <t>ZZS JMK</t>
  </si>
  <si>
    <t>MUDr. Fuchsová</t>
  </si>
  <si>
    <t>MUDr. Vaďura</t>
  </si>
  <si>
    <t>MUDr. Vaďurová</t>
  </si>
  <si>
    <t>ČPZP</t>
  </si>
  <si>
    <t>MUDr. Dočekalová</t>
  </si>
  <si>
    <t>MUDr. Rozkydal</t>
  </si>
  <si>
    <t>MUDr. Maňasová</t>
  </si>
  <si>
    <t>Lékárna</t>
  </si>
  <si>
    <t>MUDr. Ondřich</t>
  </si>
  <si>
    <t>MediJaPo s. r. o.</t>
  </si>
  <si>
    <t>pí. Mazlová</t>
  </si>
  <si>
    <t>p. Krčmář</t>
  </si>
  <si>
    <t>Nemocnice s poliklinikou</t>
  </si>
  <si>
    <t>Mgr. Finkesová</t>
  </si>
  <si>
    <t>MUDr. Kleinová</t>
  </si>
  <si>
    <t>EYES Optik</t>
  </si>
  <si>
    <t>SANIT-K</t>
  </si>
  <si>
    <t>MUDr. Kučerová</t>
  </si>
  <si>
    <t>Mgr. Hana Charvátová</t>
  </si>
  <si>
    <t>Petra Krbková</t>
  </si>
  <si>
    <t>MDDr. Kašparová Eva</t>
  </si>
  <si>
    <t>MUDr. Tuč</t>
  </si>
  <si>
    <t>MUDr. Palová</t>
  </si>
  <si>
    <t>Kamil Zborovský</t>
  </si>
  <si>
    <t>MUDr. Hartl s. r. o.</t>
  </si>
  <si>
    <t>MUDr. Blanková s. r. o.</t>
  </si>
  <si>
    <t>MUDr. Kovaříková, s. r. o.</t>
  </si>
  <si>
    <t>EYES OPTIK s. r. o.</t>
  </si>
  <si>
    <t>MDDr. Vladimíra Loudová</t>
  </si>
  <si>
    <t>Bc. Hana Soldánová</t>
  </si>
  <si>
    <t>NAIPPO s. r. o.</t>
  </si>
  <si>
    <t>Schwec Pavel</t>
  </si>
  <si>
    <t>Juřečková Lenka</t>
  </si>
  <si>
    <t>MUDr. Špatná s. r. o.</t>
  </si>
  <si>
    <t>Alergologie Slavkov s. r.o.</t>
  </si>
  <si>
    <t>Úřad práce</t>
  </si>
  <si>
    <t>MUDr. Jana NeuwirthováMUDr. Jana Neuwirthová</t>
  </si>
  <si>
    <t>Ing. Jitka Kučerová</t>
  </si>
  <si>
    <t>Chir4all s.r.o.Chir4all s.r.o.</t>
  </si>
  <si>
    <t>Budova Poliklinika</t>
  </si>
  <si>
    <t>P46</t>
  </si>
  <si>
    <t>Příjmy 46 - Oddělení správa majetku</t>
  </si>
  <si>
    <t>Saldo 46 - Oddělení správa majetku</t>
  </si>
  <si>
    <t>SV - Klub důchodců</t>
  </si>
  <si>
    <t>SV - Služby ostaní - Senior Taxi</t>
  </si>
  <si>
    <t>SV - jiný poskytovatel</t>
  </si>
  <si>
    <t>Sociální pracovníci</t>
  </si>
  <si>
    <t>Měú - DDHM - ICT</t>
  </si>
  <si>
    <t>Měú - DDHM - ostatní</t>
  </si>
  <si>
    <t>Měú - materiál - kancelářský</t>
  </si>
  <si>
    <t>Měú - materiál - ostatní</t>
  </si>
  <si>
    <t>Měú - služby -  školení</t>
  </si>
  <si>
    <t>měú - opravy - auta</t>
  </si>
  <si>
    <t>Pěstounská péče</t>
  </si>
  <si>
    <t>OSPOD</t>
  </si>
  <si>
    <t>Finanční vypořádání</t>
  </si>
  <si>
    <t>Volby do Parlamentu ČR</t>
  </si>
  <si>
    <t>DSH - Parkování</t>
  </si>
  <si>
    <t>DSH - správní řízení - radar</t>
  </si>
  <si>
    <t>DSH - PČR - radar</t>
  </si>
  <si>
    <t>MP - úsekové měření</t>
  </si>
  <si>
    <t>Měú - služby -  školení SW</t>
  </si>
  <si>
    <t>Měú - služby - BTH</t>
  </si>
  <si>
    <t>UMR - Programové vybavení</t>
  </si>
  <si>
    <t>IR - Úsekové měření rychlosti</t>
  </si>
  <si>
    <t>Různé - Městský ples</t>
  </si>
  <si>
    <t>Zájmová činnost, volný čas</t>
  </si>
  <si>
    <t>Kulturní akce města</t>
  </si>
  <si>
    <t>Činnost mládeže</t>
  </si>
  <si>
    <t>Individuální dotace</t>
  </si>
  <si>
    <t>Ost.spr.v obl.hosp.opatř.pro kriz.stavy</t>
  </si>
  <si>
    <t>Různé - Propagace</t>
  </si>
  <si>
    <t>OVV - Komunikace s občany - mobilní rozhlas, aj.</t>
  </si>
  <si>
    <t>Zahraniční vztahy</t>
  </si>
  <si>
    <t>MAP - vlastní zdroje</t>
  </si>
  <si>
    <t>MAP - nepřímé náklady</t>
  </si>
  <si>
    <t>Rozvoj nástrojů strategického řízení</t>
  </si>
  <si>
    <t>Obec Bošovice</t>
  </si>
  <si>
    <t>Obec Heršpice</t>
  </si>
  <si>
    <t>Obec Hodějice</t>
  </si>
  <si>
    <t>Obec Holubice</t>
  </si>
  <si>
    <t>Obec Hostěrádky-Rešov</t>
  </si>
  <si>
    <t>Obec Hrušky</t>
  </si>
  <si>
    <t>Obec Kobeřice</t>
  </si>
  <si>
    <t>Obec Křenovice</t>
  </si>
  <si>
    <t>Obec Lovčičky</t>
  </si>
  <si>
    <t>Obec Milešovice</t>
  </si>
  <si>
    <t>Obec Němčany</t>
  </si>
  <si>
    <t>Obec Nížkovice</t>
  </si>
  <si>
    <t>Obec Otnice</t>
  </si>
  <si>
    <t>Obec Šaratice</t>
  </si>
  <si>
    <t>Obec Vážany nad Litavou</t>
  </si>
  <si>
    <t>Obec Velešovice</t>
  </si>
  <si>
    <t>Obec Zbýšov</t>
  </si>
  <si>
    <t>Inv.přijaté transfery ze státních fondů</t>
  </si>
  <si>
    <t>Rozvoj nástrojů strategického řízení - nepřímé náklady</t>
  </si>
  <si>
    <t>Měú - materiál - ICT</t>
  </si>
  <si>
    <t>Měú - materiál - čistící a hygienické potřeby</t>
  </si>
  <si>
    <t>Měú - materiál - auta</t>
  </si>
  <si>
    <t>Měú - služby peněžních ústavů - pojištění auta</t>
  </si>
  <si>
    <t>Elektronické a moderní služby</t>
  </si>
  <si>
    <t>Měú - služby - stravování</t>
  </si>
  <si>
    <t>Měú - služby - ICT</t>
  </si>
  <si>
    <t>Měú - služby - ostatní</t>
  </si>
  <si>
    <t>Měú - služby - auta</t>
  </si>
  <si>
    <t>Měú - opravy - majetek</t>
  </si>
  <si>
    <t>Měú - opavy - ICT</t>
  </si>
  <si>
    <t>Služby ostatní - FV, KV</t>
  </si>
  <si>
    <t>RADAR</t>
  </si>
  <si>
    <t>MP - Kamery</t>
  </si>
  <si>
    <t>Rozpočet schválený 2021</t>
  </si>
  <si>
    <t>Očekávaná skutečnost 2021</t>
  </si>
  <si>
    <t>Schválený rozpočet 2022</t>
  </si>
  <si>
    <t>47 - Hrobka</t>
  </si>
  <si>
    <t>Opravy a udržování - hrobka</t>
  </si>
  <si>
    <t>V47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</si>
</sst>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0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0.85"/>
      <name val="Cambria"/>
      <family val="1"/>
      <charset val="238"/>
    </font>
    <font>
      <b/>
      <sz val="11.25"/>
      <name val="Cambria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9EEED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53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1" fillId="6" borderId="1" xfId="0" applyNumberFormat="1" applyFont="1" applyFill="1" applyBorder="1" applyAlignment="1" applyProtection="1">
      <alignment vertical="center"/>
    </xf>
    <xf numFmtId="49" fontId="1" fillId="6" borderId="1" xfId="0" applyNumberFormat="1" applyFont="1" applyFill="1" applyBorder="1" applyAlignment="1" applyProtection="1">
      <alignment vertical="center"/>
    </xf>
    <xf numFmtId="4" fontId="1" fillId="6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164" fontId="8" fillId="3" borderId="1" xfId="0" applyNumberFormat="1" applyFont="1" applyFill="1" applyBorder="1" applyAlignment="1" applyProtection="1">
      <alignment vertical="center"/>
    </xf>
    <xf numFmtId="49" fontId="8" fillId="3" borderId="1" xfId="0" applyNumberFormat="1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left"/>
    </xf>
    <xf numFmtId="164" fontId="4" fillId="2" borderId="0" xfId="1" applyNumberFormat="1" applyFont="1" applyFill="1" applyAlignment="1" applyProtection="1">
      <alignment horizontal="center" vertical="center" wrapText="1"/>
    </xf>
    <xf numFmtId="49" fontId="5" fillId="2" borderId="0" xfId="1" applyNumberFormat="1" applyFont="1" applyFill="1" applyAlignment="1" applyProtection="1">
      <alignment horizontal="center" vertical="center" wrapText="1"/>
    </xf>
    <xf numFmtId="49" fontId="4" fillId="2" borderId="0" xfId="1" applyNumberFormat="1" applyFont="1" applyFill="1" applyAlignment="1" applyProtection="1">
      <alignment horizontal="center" vertical="center" wrapText="1"/>
    </xf>
    <xf numFmtId="4" fontId="0" fillId="0" borderId="6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4" fontId="2" fillId="0" borderId="0" xfId="0" applyNumberFormat="1" applyFont="1" applyAlignment="1" applyProtection="1">
      <alignment vertical="center"/>
    </xf>
    <xf numFmtId="4" fontId="9" fillId="0" borderId="0" xfId="0" applyNumberFormat="1" applyFont="1" applyProtection="1"/>
    <xf numFmtId="4" fontId="1" fillId="0" borderId="0" xfId="1" applyNumberFormat="1" applyFont="1" applyFill="1" applyAlignment="1" applyProtection="1">
      <alignment horizontal="center" vertical="center" wrapText="1"/>
    </xf>
    <xf numFmtId="0" fontId="0" fillId="0" borderId="0" xfId="0"/>
    <xf numFmtId="0" fontId="2" fillId="0" borderId="0" xfId="0" applyFont="1"/>
    <xf numFmtId="164" fontId="3" fillId="9" borderId="2" xfId="1" applyNumberFormat="1" applyFont="1" applyFill="1" applyBorder="1" applyAlignment="1" applyProtection="1">
      <alignment horizontal="center" vertical="center"/>
    </xf>
    <xf numFmtId="164" fontId="2" fillId="9" borderId="2" xfId="1" applyNumberFormat="1" applyFill="1" applyBorder="1" applyAlignment="1" applyProtection="1">
      <alignment horizontal="center" vertical="center"/>
    </xf>
    <xf numFmtId="164" fontId="4" fillId="9" borderId="0" xfId="1" applyNumberFormat="1" applyFont="1" applyFill="1" applyAlignment="1" applyProtection="1">
      <alignment horizontal="center" vertical="center" wrapText="1"/>
    </xf>
    <xf numFmtId="164" fontId="4" fillId="8" borderId="2" xfId="1" applyNumberFormat="1" applyFont="1" applyFill="1" applyBorder="1" applyAlignment="1" applyProtection="1">
      <alignment horizontal="center" vertical="center" wrapText="1"/>
    </xf>
    <xf numFmtId="164" fontId="4" fillId="8" borderId="3" xfId="1" applyNumberFormat="1" applyFont="1" applyFill="1" applyBorder="1" applyAlignment="1" applyProtection="1">
      <alignment horizontal="center" vertical="center" wrapText="1"/>
    </xf>
    <xf numFmtId="164" fontId="4" fillId="8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9" borderId="2" xfId="1" applyNumberFormat="1" applyFont="1" applyFill="1" applyBorder="1" applyAlignment="1" applyProtection="1">
      <alignment horizontal="center" vertical="center" wrapText="1"/>
    </xf>
    <xf numFmtId="164" fontId="4" fillId="9" borderId="5" xfId="1" applyNumberFormat="1" applyFont="1" applyFill="1" applyBorder="1" applyAlignment="1" applyProtection="1">
      <alignment horizontal="center" vertical="center" wrapText="1"/>
    </xf>
    <xf numFmtId="164" fontId="4" fillId="5" borderId="0" xfId="1" applyNumberFormat="1" applyFont="1" applyFill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F9EEED"/>
      <color rgb="FFFFCCFF"/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/>
  </sheetViews>
  <sheetFormatPr defaultRowHeight="14.4" x14ac:dyDescent="0.25"/>
  <cols>
    <col min="1" max="1" width="4.90625" style="1" customWidth="1"/>
    <col min="2" max="2" width="26.453125" style="2" customWidth="1"/>
    <col min="3" max="3" width="5.90625" style="1" customWidth="1"/>
    <col min="4" max="4" width="28.453125" style="2" customWidth="1"/>
    <col min="5" max="5" width="6.90625" style="1" customWidth="1"/>
    <col min="6" max="6" width="28.90625" style="2" customWidth="1"/>
    <col min="7" max="7" width="12.90625" style="3" customWidth="1"/>
    <col min="8" max="8" width="14.7265625" style="3" customWidth="1"/>
    <col min="9" max="9" width="13.08984375" style="3" customWidth="1"/>
    <col min="10" max="10" width="8.7265625" hidden="1" customWidth="1"/>
    <col min="11" max="11" width="0" hidden="1" customWidth="1"/>
  </cols>
  <sheetData>
    <row r="1" spans="1:10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14" t="s">
        <v>549</v>
      </c>
      <c r="H1" s="14" t="s">
        <v>550</v>
      </c>
      <c r="I1" s="14" t="s">
        <v>551</v>
      </c>
    </row>
    <row r="2" spans="1:10" s="15" customFormat="1" x14ac:dyDescent="0.25">
      <c r="A2" s="41" t="s">
        <v>129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7"/>
      <c r="B3" s="8"/>
      <c r="C3" s="7">
        <v>4121</v>
      </c>
      <c r="D3" s="8" t="s">
        <v>83</v>
      </c>
      <c r="E3" s="7"/>
      <c r="F3" s="8"/>
      <c r="G3" s="9">
        <v>41.3</v>
      </c>
      <c r="H3" s="9">
        <v>41.3</v>
      </c>
      <c r="I3" s="10">
        <v>41.3</v>
      </c>
      <c r="J3" t="str">
        <f>LEFT(C3,1)</f>
        <v>4</v>
      </c>
    </row>
    <row r="4" spans="1:10" x14ac:dyDescent="0.25">
      <c r="A4" s="7">
        <v>5512</v>
      </c>
      <c r="B4" s="8" t="s">
        <v>7</v>
      </c>
      <c r="C4" s="7">
        <v>2324</v>
      </c>
      <c r="D4" s="8" t="s">
        <v>289</v>
      </c>
      <c r="E4" s="7">
        <v>541</v>
      </c>
      <c r="F4" s="8" t="s">
        <v>338</v>
      </c>
      <c r="G4" s="9">
        <v>0</v>
      </c>
      <c r="H4" s="9">
        <v>2.4</v>
      </c>
      <c r="I4" s="10"/>
      <c r="J4" t="str">
        <f t="shared" ref="J4:J21" si="0">LEFT(C4,1)</f>
        <v>2</v>
      </c>
    </row>
    <row r="5" spans="1:10" x14ac:dyDescent="0.25">
      <c r="A5" s="19" t="s">
        <v>128</v>
      </c>
      <c r="B5" s="20"/>
      <c r="C5" s="19"/>
      <c r="D5" s="20"/>
      <c r="E5" s="19"/>
      <c r="F5" s="20"/>
      <c r="G5" s="21">
        <f>SUM(G3:G4)</f>
        <v>41.3</v>
      </c>
      <c r="H5" s="21">
        <f t="shared" ref="H5:I5" si="1">SUM(H3:H4)</f>
        <v>43.699999999999996</v>
      </c>
      <c r="I5" s="21">
        <f t="shared" si="1"/>
        <v>41.3</v>
      </c>
      <c r="J5" t="str">
        <f t="shared" si="0"/>
        <v/>
      </c>
    </row>
    <row r="6" spans="1:10" x14ac:dyDescent="0.25">
      <c r="A6" s="7">
        <v>5213</v>
      </c>
      <c r="B6" s="8" t="s">
        <v>264</v>
      </c>
      <c r="C6" s="7">
        <v>5139</v>
      </c>
      <c r="D6" s="8" t="s">
        <v>240</v>
      </c>
      <c r="E6" s="7">
        <v>5212</v>
      </c>
      <c r="F6" s="8" t="s">
        <v>339</v>
      </c>
      <c r="G6" s="9">
        <v>0</v>
      </c>
      <c r="H6" s="9">
        <v>141.9</v>
      </c>
      <c r="I6" s="10"/>
      <c r="J6" t="str">
        <f t="shared" si="0"/>
        <v>5</v>
      </c>
    </row>
    <row r="7" spans="1:10" x14ac:dyDescent="0.25">
      <c r="A7" s="7">
        <v>5213</v>
      </c>
      <c r="B7" s="8" t="s">
        <v>264</v>
      </c>
      <c r="C7" s="7">
        <v>5169</v>
      </c>
      <c r="D7" s="8" t="s">
        <v>6</v>
      </c>
      <c r="E7" s="7">
        <v>5212</v>
      </c>
      <c r="F7" s="8" t="s">
        <v>339</v>
      </c>
      <c r="G7" s="9">
        <v>0</v>
      </c>
      <c r="H7" s="9">
        <v>58.8</v>
      </c>
      <c r="I7" s="10"/>
      <c r="J7" t="str">
        <f t="shared" si="0"/>
        <v>5</v>
      </c>
    </row>
    <row r="8" spans="1:10" x14ac:dyDescent="0.25">
      <c r="A8" s="7">
        <v>5213</v>
      </c>
      <c r="B8" s="8" t="s">
        <v>264</v>
      </c>
      <c r="C8" s="7">
        <v>5903</v>
      </c>
      <c r="D8" s="8" t="s">
        <v>265</v>
      </c>
      <c r="E8" s="7"/>
      <c r="F8" s="8"/>
      <c r="G8" s="9">
        <v>25</v>
      </c>
      <c r="H8" s="9">
        <v>25</v>
      </c>
      <c r="I8" s="10">
        <v>25</v>
      </c>
      <c r="J8" t="str">
        <f t="shared" si="0"/>
        <v>5</v>
      </c>
    </row>
    <row r="9" spans="1:10" x14ac:dyDescent="0.25">
      <c r="A9" s="7">
        <v>5213</v>
      </c>
      <c r="B9" s="8" t="s">
        <v>264</v>
      </c>
      <c r="C9" s="7">
        <v>5903</v>
      </c>
      <c r="D9" s="8" t="s">
        <v>265</v>
      </c>
      <c r="E9" s="7">
        <v>5212</v>
      </c>
      <c r="F9" s="8" t="s">
        <v>339</v>
      </c>
      <c r="G9" s="9">
        <v>75</v>
      </c>
      <c r="H9" s="9">
        <v>124.3</v>
      </c>
      <c r="I9" s="10">
        <v>75</v>
      </c>
      <c r="J9" t="str">
        <f t="shared" si="0"/>
        <v>5</v>
      </c>
    </row>
    <row r="10" spans="1:10" x14ac:dyDescent="0.25">
      <c r="A10" s="7">
        <v>5512</v>
      </c>
      <c r="B10" s="8" t="s">
        <v>7</v>
      </c>
      <c r="C10" s="7">
        <v>5019</v>
      </c>
      <c r="D10" s="8" t="s">
        <v>8</v>
      </c>
      <c r="E10" s="7">
        <v>541</v>
      </c>
      <c r="F10" s="8" t="s">
        <v>338</v>
      </c>
      <c r="G10" s="9">
        <v>10</v>
      </c>
      <c r="H10" s="9">
        <v>10</v>
      </c>
      <c r="I10" s="10">
        <v>10</v>
      </c>
      <c r="J10" t="str">
        <f t="shared" si="0"/>
        <v>5</v>
      </c>
    </row>
    <row r="11" spans="1:10" x14ac:dyDescent="0.25">
      <c r="A11" s="7">
        <v>5512</v>
      </c>
      <c r="B11" s="8" t="s">
        <v>7</v>
      </c>
      <c r="C11" s="7">
        <v>5021</v>
      </c>
      <c r="D11" s="8" t="s">
        <v>9</v>
      </c>
      <c r="E11" s="7">
        <v>541</v>
      </c>
      <c r="F11" s="8" t="s">
        <v>338</v>
      </c>
      <c r="G11" s="9">
        <v>50</v>
      </c>
      <c r="H11" s="9">
        <v>50</v>
      </c>
      <c r="I11" s="10">
        <v>50</v>
      </c>
      <c r="J11" t="str">
        <f t="shared" si="0"/>
        <v>5</v>
      </c>
    </row>
    <row r="12" spans="1:10" x14ac:dyDescent="0.25">
      <c r="A12" s="7">
        <v>5512</v>
      </c>
      <c r="B12" s="8" t="s">
        <v>7</v>
      </c>
      <c r="C12" s="7">
        <v>5137</v>
      </c>
      <c r="D12" s="8" t="s">
        <v>340</v>
      </c>
      <c r="E12" s="7">
        <v>541</v>
      </c>
      <c r="F12" s="8" t="s">
        <v>338</v>
      </c>
      <c r="G12" s="9">
        <v>50</v>
      </c>
      <c r="H12" s="9">
        <v>50</v>
      </c>
      <c r="I12" s="10">
        <v>146</v>
      </c>
      <c r="J12" t="str">
        <f t="shared" si="0"/>
        <v>5</v>
      </c>
    </row>
    <row r="13" spans="1:10" x14ac:dyDescent="0.25">
      <c r="A13" s="7">
        <v>5512</v>
      </c>
      <c r="B13" s="8" t="s">
        <v>7</v>
      </c>
      <c r="C13" s="7">
        <v>5139</v>
      </c>
      <c r="D13" s="8" t="s">
        <v>240</v>
      </c>
      <c r="E13" s="7">
        <v>541</v>
      </c>
      <c r="F13" s="8" t="s">
        <v>338</v>
      </c>
      <c r="G13" s="9">
        <v>30</v>
      </c>
      <c r="H13" s="9">
        <v>30</v>
      </c>
      <c r="I13" s="10">
        <v>30</v>
      </c>
      <c r="J13" t="str">
        <f t="shared" si="0"/>
        <v>5</v>
      </c>
    </row>
    <row r="14" spans="1:10" x14ac:dyDescent="0.25">
      <c r="A14" s="7">
        <v>5512</v>
      </c>
      <c r="B14" s="8" t="s">
        <v>7</v>
      </c>
      <c r="C14" s="7">
        <v>5151</v>
      </c>
      <c r="D14" s="8" t="s">
        <v>10</v>
      </c>
      <c r="E14" s="7">
        <v>541</v>
      </c>
      <c r="F14" s="8" t="s">
        <v>338</v>
      </c>
      <c r="G14" s="9">
        <v>35</v>
      </c>
      <c r="H14" s="9">
        <v>35</v>
      </c>
      <c r="I14" s="10">
        <v>35</v>
      </c>
      <c r="J14" t="str">
        <f t="shared" si="0"/>
        <v>5</v>
      </c>
    </row>
    <row r="15" spans="1:10" x14ac:dyDescent="0.25">
      <c r="A15" s="7">
        <v>5512</v>
      </c>
      <c r="B15" s="8" t="s">
        <v>7</v>
      </c>
      <c r="C15" s="7">
        <v>5153</v>
      </c>
      <c r="D15" s="8" t="s">
        <v>11</v>
      </c>
      <c r="E15" s="7">
        <v>541</v>
      </c>
      <c r="F15" s="8" t="s">
        <v>338</v>
      </c>
      <c r="G15" s="9">
        <v>120</v>
      </c>
      <c r="H15" s="9">
        <v>120</v>
      </c>
      <c r="I15" s="10">
        <v>160</v>
      </c>
      <c r="J15" t="str">
        <f t="shared" si="0"/>
        <v>5</v>
      </c>
    </row>
    <row r="16" spans="1:10" x14ac:dyDescent="0.25">
      <c r="A16" s="7">
        <v>5512</v>
      </c>
      <c r="B16" s="8" t="s">
        <v>7</v>
      </c>
      <c r="C16" s="7">
        <v>5154</v>
      </c>
      <c r="D16" s="8" t="s">
        <v>12</v>
      </c>
      <c r="E16" s="7">
        <v>541</v>
      </c>
      <c r="F16" s="8" t="s">
        <v>338</v>
      </c>
      <c r="G16" s="9">
        <v>60</v>
      </c>
      <c r="H16" s="9">
        <v>62.4</v>
      </c>
      <c r="I16" s="10">
        <v>100</v>
      </c>
      <c r="J16" t="str">
        <f t="shared" si="0"/>
        <v>5</v>
      </c>
    </row>
    <row r="17" spans="1:10" x14ac:dyDescent="0.25">
      <c r="A17" s="7">
        <v>5512</v>
      </c>
      <c r="B17" s="8" t="s">
        <v>7</v>
      </c>
      <c r="C17" s="7">
        <v>5156</v>
      </c>
      <c r="D17" s="8" t="s">
        <v>13</v>
      </c>
      <c r="E17" s="7">
        <v>541</v>
      </c>
      <c r="F17" s="8" t="s">
        <v>338</v>
      </c>
      <c r="G17" s="9">
        <v>25</v>
      </c>
      <c r="H17" s="9">
        <v>25</v>
      </c>
      <c r="I17" s="10">
        <v>25</v>
      </c>
      <c r="J17" t="str">
        <f t="shared" si="0"/>
        <v>5</v>
      </c>
    </row>
    <row r="18" spans="1:10" x14ac:dyDescent="0.25">
      <c r="A18" s="7">
        <v>5512</v>
      </c>
      <c r="B18" s="8" t="s">
        <v>7</v>
      </c>
      <c r="C18" s="7">
        <v>5162</v>
      </c>
      <c r="D18" s="8" t="s">
        <v>14</v>
      </c>
      <c r="E18" s="7">
        <v>541</v>
      </c>
      <c r="F18" s="8" t="s">
        <v>338</v>
      </c>
      <c r="G18" s="9">
        <v>5</v>
      </c>
      <c r="H18" s="9">
        <v>5</v>
      </c>
      <c r="I18" s="10">
        <v>5</v>
      </c>
      <c r="J18" t="str">
        <f t="shared" si="0"/>
        <v>5</v>
      </c>
    </row>
    <row r="19" spans="1:10" x14ac:dyDescent="0.25">
      <c r="A19" s="7">
        <v>5512</v>
      </c>
      <c r="B19" s="8" t="s">
        <v>7</v>
      </c>
      <c r="C19" s="7">
        <v>5163</v>
      </c>
      <c r="D19" s="8" t="s">
        <v>15</v>
      </c>
      <c r="E19" s="7">
        <v>541</v>
      </c>
      <c r="F19" s="8" t="s">
        <v>338</v>
      </c>
      <c r="G19" s="9">
        <v>30</v>
      </c>
      <c r="H19" s="9">
        <v>30</v>
      </c>
      <c r="I19" s="10">
        <v>30</v>
      </c>
      <c r="J19" t="str">
        <f t="shared" si="0"/>
        <v>5</v>
      </c>
    </row>
    <row r="20" spans="1:10" x14ac:dyDescent="0.25">
      <c r="A20" s="7">
        <v>5512</v>
      </c>
      <c r="B20" s="8" t="s">
        <v>7</v>
      </c>
      <c r="C20" s="7">
        <v>5169</v>
      </c>
      <c r="D20" s="8" t="s">
        <v>6</v>
      </c>
      <c r="E20" s="7">
        <v>541</v>
      </c>
      <c r="F20" s="8" t="s">
        <v>338</v>
      </c>
      <c r="G20" s="9">
        <v>25</v>
      </c>
      <c r="H20" s="9">
        <v>25</v>
      </c>
      <c r="I20" s="10">
        <v>25</v>
      </c>
      <c r="J20" t="str">
        <f t="shared" si="0"/>
        <v>5</v>
      </c>
    </row>
    <row r="21" spans="1:10" x14ac:dyDescent="0.25">
      <c r="A21" s="7">
        <v>5512</v>
      </c>
      <c r="B21" s="8" t="s">
        <v>7</v>
      </c>
      <c r="C21" s="7">
        <v>5171</v>
      </c>
      <c r="D21" s="8" t="s">
        <v>16</v>
      </c>
      <c r="E21" s="7">
        <v>541</v>
      </c>
      <c r="F21" s="8" t="s">
        <v>338</v>
      </c>
      <c r="G21" s="9">
        <v>60</v>
      </c>
      <c r="H21" s="9">
        <v>60</v>
      </c>
      <c r="I21" s="10">
        <v>100</v>
      </c>
      <c r="J21" t="str">
        <f t="shared" si="0"/>
        <v>5</v>
      </c>
    </row>
    <row r="22" spans="1:10" x14ac:dyDescent="0.25">
      <c r="A22" s="19" t="s">
        <v>127</v>
      </c>
      <c r="B22" s="20"/>
      <c r="C22" s="19"/>
      <c r="D22" s="20"/>
      <c r="E22" s="19"/>
      <c r="F22" s="20"/>
      <c r="G22" s="21">
        <f>SUM(G6:G21)</f>
        <v>600</v>
      </c>
      <c r="H22" s="21">
        <f t="shared" ref="H22:I22" si="2">SUM(H6:H21)</f>
        <v>852.4</v>
      </c>
      <c r="I22" s="21">
        <f t="shared" si="2"/>
        <v>816</v>
      </c>
    </row>
    <row r="24" spans="1:10" x14ac:dyDescent="0.25">
      <c r="A24" s="4" t="s">
        <v>125</v>
      </c>
      <c r="B24" s="5"/>
      <c r="C24" s="4"/>
      <c r="D24" s="5"/>
      <c r="E24" s="4"/>
      <c r="F24" s="5"/>
      <c r="G24" s="6">
        <f>SUM(G5)</f>
        <v>41.3</v>
      </c>
      <c r="H24" s="6">
        <f>SUM(H5)</f>
        <v>43.699999999999996</v>
      </c>
      <c r="I24" s="6">
        <f>SUM(I5)</f>
        <v>41.3</v>
      </c>
    </row>
    <row r="25" spans="1:10" x14ac:dyDescent="0.25">
      <c r="A25" s="17" t="s">
        <v>259</v>
      </c>
      <c r="B25" s="5"/>
      <c r="C25" s="4"/>
      <c r="D25" s="5"/>
      <c r="E25" s="4"/>
      <c r="F25" s="5"/>
      <c r="G25" s="6">
        <f>SUM(G22)</f>
        <v>600</v>
      </c>
      <c r="H25" s="6">
        <f t="shared" ref="H25:I25" si="3">SUM(H22)</f>
        <v>852.4</v>
      </c>
      <c r="I25" s="6">
        <f t="shared" si="3"/>
        <v>816</v>
      </c>
    </row>
    <row r="26" spans="1:10" x14ac:dyDescent="0.25">
      <c r="A26" s="4" t="s">
        <v>126</v>
      </c>
      <c r="B26" s="5"/>
      <c r="C26" s="4"/>
      <c r="D26" s="5"/>
      <c r="E26" s="4"/>
      <c r="F26" s="5"/>
      <c r="G26" s="6">
        <f>G24-G25</f>
        <v>-558.70000000000005</v>
      </c>
      <c r="H26" s="6">
        <f t="shared" ref="H26:I26" si="4">H24-H25</f>
        <v>-808.69999999999993</v>
      </c>
      <c r="I26" s="6">
        <f t="shared" si="4"/>
        <v>-774.7</v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91" fitToHeight="0" orientation="landscape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/>
  </sheetViews>
  <sheetFormatPr defaultRowHeight="14.4" x14ac:dyDescent="0.25"/>
  <cols>
    <col min="1" max="1" width="5" style="1" customWidth="1"/>
    <col min="2" max="2" width="31.36328125" style="2" customWidth="1"/>
    <col min="3" max="3" width="5.90625" style="1" customWidth="1"/>
    <col min="4" max="4" width="28.453125" style="2" customWidth="1"/>
    <col min="5" max="5" width="6.7265625" style="1" customWidth="1"/>
    <col min="6" max="6" width="40.08984375" style="2" customWidth="1"/>
    <col min="7" max="7" width="6.26953125" style="1" customWidth="1"/>
    <col min="8" max="8" width="13.6328125" style="3" customWidth="1"/>
    <col min="9" max="9" width="14.90625" style="3" customWidth="1"/>
    <col min="10" max="10" width="13.453125" style="3" customWidth="1"/>
    <col min="11" max="11" width="8.7265625" hidden="1" customWidth="1"/>
  </cols>
  <sheetData>
    <row r="1" spans="1:14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4" s="15" customFormat="1" ht="15.6" customHeight="1" x14ac:dyDescent="0.25">
      <c r="A2" s="43" t="s">
        <v>144</v>
      </c>
      <c r="B2" s="43"/>
      <c r="C2" s="43"/>
      <c r="D2" s="43"/>
      <c r="E2" s="43"/>
      <c r="F2" s="43"/>
      <c r="G2" s="43"/>
      <c r="H2" s="43"/>
      <c r="I2" s="43"/>
      <c r="J2" s="43"/>
    </row>
    <row r="3" spans="1:14" s="15" customFormat="1" ht="15.6" customHeight="1" x14ac:dyDescent="0.2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</row>
    <row r="4" spans="1:14" x14ac:dyDescent="0.25">
      <c r="A4" s="7"/>
      <c r="B4" s="8"/>
      <c r="C4" s="7">
        <v>1361</v>
      </c>
      <c r="D4" s="8" t="s">
        <v>5</v>
      </c>
      <c r="E4" s="7"/>
      <c r="F4" s="8"/>
      <c r="G4" s="7"/>
      <c r="H4" s="9">
        <v>1200</v>
      </c>
      <c r="I4" s="9">
        <v>1200</v>
      </c>
      <c r="J4" s="10">
        <v>1200</v>
      </c>
      <c r="K4" t="str">
        <f>LEFT(C4,1)</f>
        <v>1</v>
      </c>
    </row>
    <row r="5" spans="1:14" x14ac:dyDescent="0.25">
      <c r="A5" s="7"/>
      <c r="B5" s="8"/>
      <c r="C5" s="7">
        <v>4116</v>
      </c>
      <c r="D5" s="8" t="s">
        <v>235</v>
      </c>
      <c r="E5" s="7">
        <v>1901</v>
      </c>
      <c r="F5" s="8" t="s">
        <v>260</v>
      </c>
      <c r="G5" s="7">
        <v>34054</v>
      </c>
      <c r="H5" s="9">
        <v>0</v>
      </c>
      <c r="I5" s="9">
        <v>1355</v>
      </c>
      <c r="J5" s="10"/>
      <c r="K5" t="str">
        <f t="shared" ref="K5:K10" si="0">LEFT(C5,1)</f>
        <v>4</v>
      </c>
    </row>
    <row r="6" spans="1:14" x14ac:dyDescent="0.25">
      <c r="A6" s="7">
        <v>3635</v>
      </c>
      <c r="B6" s="8" t="s">
        <v>17</v>
      </c>
      <c r="C6" s="7">
        <v>2212</v>
      </c>
      <c r="D6" s="8" t="s">
        <v>255</v>
      </c>
      <c r="E6" s="7"/>
      <c r="F6" s="8"/>
      <c r="G6" s="7"/>
      <c r="H6" s="9">
        <v>700</v>
      </c>
      <c r="I6" s="9">
        <v>700</v>
      </c>
      <c r="J6" s="10">
        <v>700</v>
      </c>
      <c r="K6" t="str">
        <f t="shared" si="0"/>
        <v>2</v>
      </c>
    </row>
    <row r="7" spans="1:14" x14ac:dyDescent="0.25">
      <c r="A7" s="19" t="s">
        <v>130</v>
      </c>
      <c r="B7" s="20"/>
      <c r="C7" s="19"/>
      <c r="D7" s="20"/>
      <c r="E7" s="19"/>
      <c r="F7" s="20"/>
      <c r="G7" s="19"/>
      <c r="H7" s="21">
        <f>SUM(H4:H6)</f>
        <v>1900</v>
      </c>
      <c r="I7" s="21">
        <f t="shared" ref="I7:J7" si="1">SUM(I4:I6)</f>
        <v>3255</v>
      </c>
      <c r="J7" s="21">
        <f t="shared" si="1"/>
        <v>1900</v>
      </c>
      <c r="K7" t="str">
        <f t="shared" si="0"/>
        <v/>
      </c>
    </row>
    <row r="8" spans="1:14" x14ac:dyDescent="0.25">
      <c r="A8" s="7">
        <v>3322</v>
      </c>
      <c r="B8" s="8" t="s">
        <v>75</v>
      </c>
      <c r="C8" s="7">
        <v>5169</v>
      </c>
      <c r="D8" s="8" t="s">
        <v>6</v>
      </c>
      <c r="E8" s="7">
        <v>1901</v>
      </c>
      <c r="F8" s="8" t="s">
        <v>260</v>
      </c>
      <c r="G8" s="7"/>
      <c r="H8" s="9">
        <v>1800</v>
      </c>
      <c r="I8" s="9">
        <v>1800</v>
      </c>
      <c r="J8" s="10">
        <v>1800</v>
      </c>
      <c r="K8" t="str">
        <f t="shared" si="0"/>
        <v>5</v>
      </c>
    </row>
    <row r="9" spans="1:14" x14ac:dyDescent="0.25">
      <c r="A9" s="7">
        <v>3322</v>
      </c>
      <c r="B9" s="8" t="s">
        <v>75</v>
      </c>
      <c r="C9" s="7">
        <v>5169</v>
      </c>
      <c r="D9" s="8" t="s">
        <v>6</v>
      </c>
      <c r="E9" s="7">
        <v>1901</v>
      </c>
      <c r="F9" s="8" t="s">
        <v>260</v>
      </c>
      <c r="G9" s="7">
        <v>34054</v>
      </c>
      <c r="H9" s="9">
        <v>0</v>
      </c>
      <c r="I9" s="9">
        <v>1355</v>
      </c>
      <c r="J9" s="10"/>
      <c r="K9" t="str">
        <f t="shared" si="0"/>
        <v>5</v>
      </c>
    </row>
    <row r="10" spans="1:14" x14ac:dyDescent="0.25">
      <c r="A10" s="7">
        <v>6171</v>
      </c>
      <c r="B10" s="8" t="s">
        <v>18</v>
      </c>
      <c r="C10" s="7">
        <v>5169</v>
      </c>
      <c r="D10" s="8" t="s">
        <v>6</v>
      </c>
      <c r="E10" s="7"/>
      <c r="F10" s="8"/>
      <c r="G10" s="7"/>
      <c r="H10" s="9">
        <v>290</v>
      </c>
      <c r="I10" s="9">
        <v>290</v>
      </c>
      <c r="J10" s="10">
        <v>300</v>
      </c>
      <c r="K10" t="str">
        <f t="shared" si="0"/>
        <v>5</v>
      </c>
    </row>
    <row r="11" spans="1:14" x14ac:dyDescent="0.25">
      <c r="A11" s="19" t="s">
        <v>131</v>
      </c>
      <c r="B11" s="20"/>
      <c r="C11" s="19"/>
      <c r="D11" s="20"/>
      <c r="E11" s="19"/>
      <c r="F11" s="20"/>
      <c r="G11" s="19"/>
      <c r="H11" s="21">
        <f>SUM(H8:H10)</f>
        <v>2090</v>
      </c>
      <c r="I11" s="21">
        <f>SUM(I8:I10)</f>
        <v>3445</v>
      </c>
      <c r="J11" s="21">
        <f>SUM(J8:J10)</f>
        <v>2100</v>
      </c>
    </row>
    <row r="12" spans="1:14" x14ac:dyDescent="0.25">
      <c r="A12" s="11" t="s">
        <v>137</v>
      </c>
      <c r="B12" s="12"/>
      <c r="C12" s="11"/>
      <c r="D12" s="12"/>
      <c r="E12" s="11"/>
      <c r="F12" s="12"/>
      <c r="G12" s="11"/>
      <c r="H12" s="13">
        <f>SUM(H7)</f>
        <v>1900</v>
      </c>
      <c r="I12" s="13">
        <f>SUM(I7)</f>
        <v>3255</v>
      </c>
      <c r="J12" s="13">
        <f>SUM(J7)</f>
        <v>1900</v>
      </c>
    </row>
    <row r="13" spans="1:14" x14ac:dyDescent="0.25">
      <c r="A13" s="11" t="s">
        <v>138</v>
      </c>
      <c r="B13" s="12"/>
      <c r="C13" s="11"/>
      <c r="D13" s="12"/>
      <c r="E13" s="11"/>
      <c r="F13" s="12"/>
      <c r="G13" s="11"/>
      <c r="H13" s="13">
        <f>SUM(H11)</f>
        <v>2090</v>
      </c>
      <c r="I13" s="13">
        <f t="shared" ref="I13:J13" si="2">SUM(I11)</f>
        <v>3445</v>
      </c>
      <c r="J13" s="13">
        <f t="shared" si="2"/>
        <v>2100</v>
      </c>
      <c r="L13" s="22"/>
      <c r="M13" s="22"/>
      <c r="N13" s="22"/>
    </row>
    <row r="14" spans="1:14" x14ac:dyDescent="0.25">
      <c r="A14" s="11" t="s">
        <v>139</v>
      </c>
      <c r="B14" s="12"/>
      <c r="C14" s="11"/>
      <c r="D14" s="12"/>
      <c r="E14" s="11"/>
      <c r="F14" s="12"/>
      <c r="G14" s="11"/>
      <c r="H14" s="13">
        <f>H12-H13</f>
        <v>-190</v>
      </c>
      <c r="I14" s="13">
        <f t="shared" ref="I14:J14" si="3">I12-I13</f>
        <v>-190</v>
      </c>
      <c r="J14" s="13">
        <f t="shared" si="3"/>
        <v>-200</v>
      </c>
    </row>
    <row r="15" spans="1:14" ht="15.6" x14ac:dyDescent="0.25">
      <c r="A15" s="45" t="s">
        <v>27</v>
      </c>
      <c r="B15" s="45"/>
      <c r="C15" s="45"/>
      <c r="D15" s="45"/>
      <c r="E15" s="45"/>
      <c r="F15" s="45"/>
      <c r="G15" s="45"/>
      <c r="H15" s="45"/>
      <c r="I15" s="45"/>
      <c r="J15" s="46"/>
    </row>
    <row r="16" spans="1:14" x14ac:dyDescent="0.25">
      <c r="A16" s="7"/>
      <c r="B16" s="8"/>
      <c r="C16" s="7">
        <v>1334</v>
      </c>
      <c r="D16" s="8" t="s">
        <v>256</v>
      </c>
      <c r="E16" s="7"/>
      <c r="F16" s="8"/>
      <c r="G16" s="7"/>
      <c r="H16" s="9">
        <v>250</v>
      </c>
      <c r="I16" s="9">
        <v>250</v>
      </c>
      <c r="J16" s="10">
        <v>200</v>
      </c>
      <c r="K16" t="str">
        <f t="shared" ref="K16:K22" si="4">LEFT(C16,1)</f>
        <v>1</v>
      </c>
    </row>
    <row r="17" spans="1:11" x14ac:dyDescent="0.25">
      <c r="A17" s="7"/>
      <c r="B17" s="8"/>
      <c r="C17" s="7">
        <v>1337</v>
      </c>
      <c r="D17" s="8" t="s">
        <v>21</v>
      </c>
      <c r="E17" s="7"/>
      <c r="F17" s="8"/>
      <c r="G17" s="7"/>
      <c r="H17" s="9">
        <v>3800</v>
      </c>
      <c r="I17" s="9">
        <v>3800</v>
      </c>
      <c r="J17" s="10"/>
      <c r="K17" t="str">
        <f t="shared" si="4"/>
        <v>1</v>
      </c>
    </row>
    <row r="18" spans="1:11" x14ac:dyDescent="0.25">
      <c r="A18" s="7"/>
      <c r="B18" s="8"/>
      <c r="C18" s="7">
        <v>1356</v>
      </c>
      <c r="D18" s="8" t="s">
        <v>257</v>
      </c>
      <c r="E18" s="7"/>
      <c r="F18" s="8"/>
      <c r="G18" s="7"/>
      <c r="H18" s="9">
        <v>0</v>
      </c>
      <c r="I18" s="9">
        <v>105.4</v>
      </c>
      <c r="J18" s="10">
        <v>105</v>
      </c>
      <c r="K18" t="str">
        <f t="shared" si="4"/>
        <v>1</v>
      </c>
    </row>
    <row r="19" spans="1:11" x14ac:dyDescent="0.25">
      <c r="A19" s="7"/>
      <c r="B19" s="8"/>
      <c r="C19" s="7">
        <v>1361</v>
      </c>
      <c r="D19" s="8" t="s">
        <v>5</v>
      </c>
      <c r="E19" s="7"/>
      <c r="F19" s="8"/>
      <c r="G19" s="7"/>
      <c r="H19" s="9">
        <v>120</v>
      </c>
      <c r="I19" s="9">
        <v>120</v>
      </c>
      <c r="J19" s="10">
        <v>100</v>
      </c>
      <c r="K19" t="str">
        <f t="shared" si="4"/>
        <v>1</v>
      </c>
    </row>
    <row r="20" spans="1:11" x14ac:dyDescent="0.25">
      <c r="A20" s="7">
        <v>3722</v>
      </c>
      <c r="B20" s="8" t="s">
        <v>20</v>
      </c>
      <c r="C20" s="7">
        <v>2111</v>
      </c>
      <c r="D20" s="8" t="s">
        <v>258</v>
      </c>
      <c r="E20" s="7">
        <v>3722</v>
      </c>
      <c r="F20" s="8" t="s">
        <v>345</v>
      </c>
      <c r="G20" s="7"/>
      <c r="H20" s="9">
        <v>800</v>
      </c>
      <c r="I20" s="9">
        <v>800</v>
      </c>
      <c r="J20" s="10">
        <v>900</v>
      </c>
      <c r="K20" t="str">
        <f t="shared" si="4"/>
        <v>2</v>
      </c>
    </row>
    <row r="21" spans="1:11" x14ac:dyDescent="0.25">
      <c r="A21" s="7">
        <v>3722</v>
      </c>
      <c r="B21" s="8" t="s">
        <v>20</v>
      </c>
      <c r="C21" s="7">
        <v>2111</v>
      </c>
      <c r="D21" s="8" t="s">
        <v>258</v>
      </c>
      <c r="E21" s="7">
        <v>37221</v>
      </c>
      <c r="F21" s="8" t="s">
        <v>346</v>
      </c>
      <c r="G21" s="7"/>
      <c r="H21" s="9">
        <v>100</v>
      </c>
      <c r="I21" s="9">
        <v>100</v>
      </c>
      <c r="J21" s="10">
        <v>110</v>
      </c>
      <c r="K21" t="str">
        <f t="shared" si="4"/>
        <v>2</v>
      </c>
    </row>
    <row r="22" spans="1:11" x14ac:dyDescent="0.25">
      <c r="A22" s="7">
        <v>3769</v>
      </c>
      <c r="B22" s="8" t="s">
        <v>22</v>
      </c>
      <c r="C22" s="7">
        <v>2212</v>
      </c>
      <c r="D22" s="8" t="s">
        <v>255</v>
      </c>
      <c r="E22" s="7"/>
      <c r="F22" s="8"/>
      <c r="G22" s="7"/>
      <c r="H22" s="9">
        <v>70</v>
      </c>
      <c r="I22" s="9">
        <v>70</v>
      </c>
      <c r="J22" s="10">
        <v>80</v>
      </c>
      <c r="K22" t="str">
        <f t="shared" si="4"/>
        <v>2</v>
      </c>
    </row>
    <row r="23" spans="1:11" x14ac:dyDescent="0.25">
      <c r="A23" s="19" t="s">
        <v>132</v>
      </c>
      <c r="B23" s="20"/>
      <c r="C23" s="19"/>
      <c r="D23" s="20"/>
      <c r="E23" s="19"/>
      <c r="F23" s="20"/>
      <c r="G23" s="19"/>
      <c r="H23" s="21">
        <f>SUM(H16:H22)</f>
        <v>5140</v>
      </c>
      <c r="I23" s="21">
        <f>SUM(I16:I22)</f>
        <v>5245.4</v>
      </c>
      <c r="J23" s="21">
        <f>SUM(J16:J22)</f>
        <v>1495</v>
      </c>
    </row>
    <row r="24" spans="1:11" x14ac:dyDescent="0.25">
      <c r="A24" s="7">
        <v>3321</v>
      </c>
      <c r="B24" s="8" t="s">
        <v>23</v>
      </c>
      <c r="C24" s="7">
        <v>5169</v>
      </c>
      <c r="D24" s="8" t="s">
        <v>6</v>
      </c>
      <c r="E24" s="7">
        <v>301</v>
      </c>
      <c r="F24" s="8" t="s">
        <v>261</v>
      </c>
      <c r="G24" s="7"/>
      <c r="H24" s="9">
        <v>5</v>
      </c>
      <c r="I24" s="9">
        <v>5</v>
      </c>
      <c r="J24" s="10">
        <v>5</v>
      </c>
      <c r="K24" t="str">
        <f t="shared" ref="K24:K31" si="5">LEFT(C24,1)</f>
        <v>5</v>
      </c>
    </row>
    <row r="25" spans="1:11" x14ac:dyDescent="0.25">
      <c r="A25" s="7">
        <v>3721</v>
      </c>
      <c r="B25" s="8" t="s">
        <v>24</v>
      </c>
      <c r="C25" s="7">
        <v>5169</v>
      </c>
      <c r="D25" s="8" t="s">
        <v>6</v>
      </c>
      <c r="E25" s="7"/>
      <c r="F25" s="8"/>
      <c r="G25" s="7"/>
      <c r="H25" s="9">
        <v>120</v>
      </c>
      <c r="I25" s="9">
        <v>120</v>
      </c>
      <c r="J25" s="10">
        <v>120</v>
      </c>
      <c r="K25" t="str">
        <f t="shared" si="5"/>
        <v>5</v>
      </c>
    </row>
    <row r="26" spans="1:11" x14ac:dyDescent="0.25">
      <c r="A26" s="7">
        <v>3722</v>
      </c>
      <c r="B26" s="8" t="s">
        <v>20</v>
      </c>
      <c r="C26" s="7">
        <v>5169</v>
      </c>
      <c r="D26" s="8" t="s">
        <v>6</v>
      </c>
      <c r="E26" s="7"/>
      <c r="F26" s="8"/>
      <c r="G26" s="7"/>
      <c r="H26" s="9">
        <v>6100</v>
      </c>
      <c r="I26" s="9">
        <v>6300</v>
      </c>
      <c r="J26" s="10">
        <v>7100</v>
      </c>
      <c r="K26" t="str">
        <f t="shared" si="5"/>
        <v>5</v>
      </c>
    </row>
    <row r="27" spans="1:11" x14ac:dyDescent="0.25">
      <c r="A27" s="7">
        <v>3744</v>
      </c>
      <c r="B27" s="8" t="s">
        <v>25</v>
      </c>
      <c r="C27" s="7">
        <v>5169</v>
      </c>
      <c r="D27" s="8" t="s">
        <v>6</v>
      </c>
      <c r="E27" s="7">
        <v>305</v>
      </c>
      <c r="F27" s="8" t="s">
        <v>341</v>
      </c>
      <c r="G27" s="7"/>
      <c r="H27" s="9">
        <v>80</v>
      </c>
      <c r="I27" s="9">
        <v>80</v>
      </c>
      <c r="J27" s="10">
        <v>80</v>
      </c>
      <c r="K27" t="str">
        <f t="shared" si="5"/>
        <v>5</v>
      </c>
    </row>
    <row r="28" spans="1:11" x14ac:dyDescent="0.25">
      <c r="A28" s="7">
        <v>3745</v>
      </c>
      <c r="B28" s="8" t="s">
        <v>26</v>
      </c>
      <c r="C28" s="7">
        <v>5169</v>
      </c>
      <c r="D28" s="8" t="s">
        <v>6</v>
      </c>
      <c r="E28" s="7">
        <v>302</v>
      </c>
      <c r="F28" s="8" t="s">
        <v>262</v>
      </c>
      <c r="G28" s="7"/>
      <c r="H28" s="9">
        <v>5</v>
      </c>
      <c r="I28" s="9">
        <v>5</v>
      </c>
      <c r="J28" s="10">
        <v>5</v>
      </c>
      <c r="K28" t="str">
        <f t="shared" si="5"/>
        <v>5</v>
      </c>
    </row>
    <row r="29" spans="1:11" x14ac:dyDescent="0.25">
      <c r="A29" s="7">
        <v>3745</v>
      </c>
      <c r="B29" s="8" t="s">
        <v>26</v>
      </c>
      <c r="C29" s="7">
        <v>5169</v>
      </c>
      <c r="D29" s="8" t="s">
        <v>6</v>
      </c>
      <c r="E29" s="7">
        <v>303</v>
      </c>
      <c r="F29" s="8" t="s">
        <v>342</v>
      </c>
      <c r="G29" s="7"/>
      <c r="H29" s="9">
        <v>60</v>
      </c>
      <c r="I29" s="9">
        <v>60</v>
      </c>
      <c r="J29" s="10">
        <v>50</v>
      </c>
      <c r="K29" t="str">
        <f t="shared" si="5"/>
        <v>5</v>
      </c>
    </row>
    <row r="30" spans="1:11" x14ac:dyDescent="0.25">
      <c r="A30" s="7">
        <v>3745</v>
      </c>
      <c r="B30" s="8" t="s">
        <v>26</v>
      </c>
      <c r="C30" s="7">
        <v>5171</v>
      </c>
      <c r="D30" s="8" t="s">
        <v>16</v>
      </c>
      <c r="E30" s="7">
        <v>534</v>
      </c>
      <c r="F30" s="8" t="s">
        <v>343</v>
      </c>
      <c r="G30" s="7"/>
      <c r="H30" s="9">
        <v>60</v>
      </c>
      <c r="I30" s="9">
        <v>60</v>
      </c>
      <c r="J30" s="10">
        <v>100</v>
      </c>
      <c r="K30" t="str">
        <f t="shared" si="5"/>
        <v>5</v>
      </c>
    </row>
    <row r="31" spans="1:11" x14ac:dyDescent="0.25">
      <c r="A31" s="7">
        <v>6171</v>
      </c>
      <c r="B31" s="8" t="s">
        <v>18</v>
      </c>
      <c r="C31" s="7">
        <v>5169</v>
      </c>
      <c r="D31" s="8" t="s">
        <v>6</v>
      </c>
      <c r="E31" s="7">
        <v>543</v>
      </c>
      <c r="F31" s="8" t="s">
        <v>344</v>
      </c>
      <c r="G31" s="7"/>
      <c r="H31" s="9">
        <v>80</v>
      </c>
      <c r="I31" s="9">
        <v>80</v>
      </c>
      <c r="J31" s="10">
        <v>80</v>
      </c>
      <c r="K31" t="str">
        <f t="shared" si="5"/>
        <v>5</v>
      </c>
    </row>
    <row r="32" spans="1:11" x14ac:dyDescent="0.25">
      <c r="A32" s="19" t="s">
        <v>133</v>
      </c>
      <c r="B32" s="20"/>
      <c r="C32" s="19"/>
      <c r="D32" s="20"/>
      <c r="E32" s="19"/>
      <c r="F32" s="20"/>
      <c r="G32" s="19"/>
      <c r="H32" s="21">
        <f>SUM(H24:H31)</f>
        <v>6510</v>
      </c>
      <c r="I32" s="21">
        <f>SUM(I24:I31)</f>
        <v>6710</v>
      </c>
      <c r="J32" s="21">
        <f>SUM(J24:J31)</f>
        <v>7540</v>
      </c>
    </row>
    <row r="33" spans="1:12" x14ac:dyDescent="0.25">
      <c r="A33" s="11" t="s">
        <v>140</v>
      </c>
      <c r="B33" s="12"/>
      <c r="C33" s="11"/>
      <c r="D33" s="12"/>
      <c r="E33" s="11"/>
      <c r="F33" s="12"/>
      <c r="G33" s="11"/>
      <c r="H33" s="13">
        <f>SUM(H23)</f>
        <v>5140</v>
      </c>
      <c r="I33" s="13">
        <f>SUM(I23)</f>
        <v>5245.4</v>
      </c>
      <c r="J33" s="13">
        <f>SUM(J23)</f>
        <v>1495</v>
      </c>
    </row>
    <row r="34" spans="1:12" x14ac:dyDescent="0.25">
      <c r="A34" s="11" t="s">
        <v>141</v>
      </c>
      <c r="B34" s="12"/>
      <c r="C34" s="11"/>
      <c r="D34" s="12"/>
      <c r="E34" s="11"/>
      <c r="F34" s="12"/>
      <c r="G34" s="11"/>
      <c r="H34" s="13">
        <f>SUM(H32)</f>
        <v>6510</v>
      </c>
      <c r="I34" s="13">
        <f t="shared" ref="I34:J34" si="6">SUM(I32)</f>
        <v>6710</v>
      </c>
      <c r="J34" s="13">
        <f t="shared" si="6"/>
        <v>7540</v>
      </c>
    </row>
    <row r="35" spans="1:12" x14ac:dyDescent="0.25">
      <c r="A35" s="11" t="s">
        <v>142</v>
      </c>
      <c r="B35" s="12"/>
      <c r="C35" s="11"/>
      <c r="D35" s="12"/>
      <c r="E35" s="11"/>
      <c r="F35" s="12"/>
      <c r="G35" s="11"/>
      <c r="H35" s="13">
        <f>H33-H34</f>
        <v>-1370</v>
      </c>
      <c r="I35" s="13">
        <f t="shared" ref="I35:J35" si="7">I33-I34</f>
        <v>-1464.6000000000004</v>
      </c>
      <c r="J35" s="13">
        <f t="shared" si="7"/>
        <v>-6045</v>
      </c>
    </row>
    <row r="36" spans="1:12" ht="15.6" x14ac:dyDescent="0.25">
      <c r="A36" s="45" t="s">
        <v>28</v>
      </c>
      <c r="B36" s="45"/>
      <c r="C36" s="45"/>
      <c r="D36" s="45"/>
      <c r="E36" s="45"/>
      <c r="F36" s="45"/>
      <c r="G36" s="45"/>
      <c r="H36" s="45"/>
      <c r="I36" s="45"/>
      <c r="J36" s="46"/>
    </row>
    <row r="37" spans="1:12" x14ac:dyDescent="0.25">
      <c r="A37" s="7"/>
      <c r="B37" s="8"/>
      <c r="C37" s="7">
        <v>1361</v>
      </c>
      <c r="D37" s="8" t="s">
        <v>5</v>
      </c>
      <c r="E37" s="7"/>
      <c r="F37" s="8"/>
      <c r="G37" s="7"/>
      <c r="H37" s="9">
        <v>200</v>
      </c>
      <c r="I37" s="9">
        <v>200</v>
      </c>
      <c r="J37" s="10"/>
      <c r="K37" s="34" t="str">
        <f t="shared" ref="K37:K38" si="8">LEFT(C37,1)</f>
        <v>1</v>
      </c>
      <c r="L37" s="35"/>
    </row>
    <row r="38" spans="1:12" x14ac:dyDescent="0.25">
      <c r="A38" s="7">
        <v>3635</v>
      </c>
      <c r="B38" s="8" t="s">
        <v>17</v>
      </c>
      <c r="C38" s="7">
        <v>2212</v>
      </c>
      <c r="D38" s="8" t="s">
        <v>255</v>
      </c>
      <c r="E38" s="7"/>
      <c r="F38" s="8"/>
      <c r="G38" s="7"/>
      <c r="H38" s="9">
        <v>50</v>
      </c>
      <c r="I38" s="9">
        <v>50</v>
      </c>
      <c r="J38" s="10"/>
      <c r="K38" s="34" t="str">
        <f t="shared" si="8"/>
        <v>2</v>
      </c>
      <c r="L38" s="35"/>
    </row>
    <row r="39" spans="1:12" x14ac:dyDescent="0.25">
      <c r="A39" s="19" t="s">
        <v>134</v>
      </c>
      <c r="B39" s="20"/>
      <c r="C39" s="19"/>
      <c r="D39" s="20"/>
      <c r="E39" s="19"/>
      <c r="F39" s="20"/>
      <c r="G39" s="19"/>
      <c r="H39" s="21">
        <f>SUM(H37:H38)</f>
        <v>250</v>
      </c>
      <c r="I39" s="21">
        <f t="shared" ref="I39:J39" si="9">SUM(I37:I38)</f>
        <v>250</v>
      </c>
      <c r="J39" s="21">
        <f t="shared" si="9"/>
        <v>0</v>
      </c>
    </row>
    <row r="40" spans="1:12" x14ac:dyDescent="0.25">
      <c r="A40" s="11" t="s">
        <v>143</v>
      </c>
      <c r="B40" s="12"/>
      <c r="C40" s="11"/>
      <c r="D40" s="12"/>
      <c r="E40" s="11"/>
      <c r="F40" s="12"/>
      <c r="G40" s="11"/>
      <c r="H40" s="13">
        <f>SUM(H39)</f>
        <v>250</v>
      </c>
      <c r="I40" s="13">
        <f t="shared" ref="I40:J40" si="10">SUM(I39)</f>
        <v>250</v>
      </c>
      <c r="J40" s="13">
        <f t="shared" si="10"/>
        <v>0</v>
      </c>
    </row>
    <row r="42" spans="1:12" x14ac:dyDescent="0.25">
      <c r="A42" s="4" t="s">
        <v>135</v>
      </c>
      <c r="B42" s="5"/>
      <c r="C42" s="4"/>
      <c r="D42" s="5"/>
      <c r="E42" s="4"/>
      <c r="F42" s="5"/>
      <c r="G42" s="4"/>
      <c r="H42" s="6">
        <f>SUM(H40,H33,H12)</f>
        <v>7290</v>
      </c>
      <c r="I42" s="6">
        <f>SUM(I40,I33,I12)</f>
        <v>8750.4</v>
      </c>
      <c r="J42" s="6">
        <f>SUM(J40,J33,J12)</f>
        <v>3395</v>
      </c>
    </row>
    <row r="43" spans="1:12" x14ac:dyDescent="0.25">
      <c r="A43" s="4" t="s">
        <v>158</v>
      </c>
      <c r="B43" s="5"/>
      <c r="C43" s="4"/>
      <c r="D43" s="5"/>
      <c r="E43" s="4"/>
      <c r="F43" s="5"/>
      <c r="G43" s="4"/>
      <c r="H43" s="6">
        <f>SUM(H34,H13)</f>
        <v>8600</v>
      </c>
      <c r="I43" s="6">
        <f>SUM(I34,I13)</f>
        <v>10155</v>
      </c>
      <c r="J43" s="6">
        <f>SUM(J34,J13)</f>
        <v>9640</v>
      </c>
    </row>
    <row r="44" spans="1:12" x14ac:dyDescent="0.25">
      <c r="A44" s="4" t="s">
        <v>136</v>
      </c>
      <c r="B44" s="5"/>
      <c r="C44" s="4"/>
      <c r="D44" s="5"/>
      <c r="E44" s="4"/>
      <c r="F44" s="5"/>
      <c r="G44" s="4"/>
      <c r="H44" s="6">
        <f>H42-H43</f>
        <v>-1310</v>
      </c>
      <c r="I44" s="6">
        <f t="shared" ref="I44:J44" si="11">I42-I43</f>
        <v>-1404.6000000000004</v>
      </c>
      <c r="J44" s="6">
        <f t="shared" si="11"/>
        <v>-6245</v>
      </c>
    </row>
  </sheetData>
  <mergeCells count="4">
    <mergeCell ref="A2:J2"/>
    <mergeCell ref="A3:J3"/>
    <mergeCell ref="A15:J15"/>
    <mergeCell ref="A36:J36"/>
  </mergeCells>
  <pageMargins left="0.19685039369791668" right="0.19685039369791668" top="0.19685039369791668" bottom="0.39370078739583336" header="0.19685039369791668" footer="0.19685039369791668"/>
  <pageSetup paperSize="9" scale="78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zoomScaleNormal="100" workbookViewId="0"/>
  </sheetViews>
  <sheetFormatPr defaultRowHeight="14.4" x14ac:dyDescent="0.25"/>
  <cols>
    <col min="1" max="1" width="5.36328125" style="1" customWidth="1"/>
    <col min="2" max="2" width="25.7265625" style="2" customWidth="1"/>
    <col min="3" max="3" width="5.08984375" style="1" customWidth="1"/>
    <col min="4" max="4" width="31.26953125" style="2" customWidth="1"/>
    <col min="5" max="5" width="9.26953125" style="1" customWidth="1"/>
    <col min="6" max="6" width="36.26953125" style="2" customWidth="1"/>
    <col min="7" max="7" width="7" style="1" customWidth="1"/>
    <col min="8" max="8" width="14.08984375" style="3" customWidth="1"/>
    <col min="9" max="10" width="15.7265625" style="3" customWidth="1"/>
    <col min="11" max="11" width="8.7265625" hidden="1" customWidth="1"/>
    <col min="12" max="12" width="9.6328125" customWidth="1"/>
    <col min="13" max="13" width="9.6328125" bestFit="1" customWidth="1"/>
  </cols>
  <sheetData>
    <row r="1" spans="1:12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2" s="15" customFormat="1" ht="18.45" customHeight="1" x14ac:dyDescent="0.25">
      <c r="A2" s="43" t="s">
        <v>173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s="15" customFormat="1" ht="18.45" customHeight="1" x14ac:dyDescent="0.25">
      <c r="A3" s="49" t="s">
        <v>30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x14ac:dyDescent="0.25">
      <c r="A4" s="7">
        <v>6409</v>
      </c>
      <c r="B4" s="8" t="s">
        <v>110</v>
      </c>
      <c r="C4" s="7">
        <v>2229</v>
      </c>
      <c r="D4" s="8" t="s">
        <v>347</v>
      </c>
      <c r="E4" s="7">
        <v>363914</v>
      </c>
      <c r="F4" s="8" t="s">
        <v>348</v>
      </c>
      <c r="G4" s="7"/>
      <c r="H4" s="9">
        <v>0</v>
      </c>
      <c r="I4" s="9">
        <v>2.5</v>
      </c>
      <c r="J4" s="10"/>
      <c r="K4" t="str">
        <f>LEFT(C4,1)</f>
        <v>2</v>
      </c>
    </row>
    <row r="5" spans="1:12" x14ac:dyDescent="0.25">
      <c r="A5" s="7">
        <v>6409</v>
      </c>
      <c r="B5" s="8" t="s">
        <v>110</v>
      </c>
      <c r="C5" s="7">
        <v>2229</v>
      </c>
      <c r="D5" s="8" t="s">
        <v>347</v>
      </c>
      <c r="E5" s="7">
        <v>363920</v>
      </c>
      <c r="F5" s="8" t="s">
        <v>349</v>
      </c>
      <c r="G5" s="7"/>
      <c r="H5" s="9">
        <v>0</v>
      </c>
      <c r="I5" s="9">
        <v>13.9</v>
      </c>
      <c r="J5" s="10"/>
      <c r="K5" t="str">
        <f t="shared" ref="K5:K68" si="0">LEFT(C5,1)</f>
        <v>2</v>
      </c>
    </row>
    <row r="6" spans="1:12" x14ac:dyDescent="0.25">
      <c r="A6" s="19" t="s">
        <v>303</v>
      </c>
      <c r="B6" s="20"/>
      <c r="C6" s="19"/>
      <c r="D6" s="20"/>
      <c r="E6" s="19"/>
      <c r="F6" s="20"/>
      <c r="G6" s="19"/>
      <c r="H6" s="21">
        <f>SUM(H4:H5)</f>
        <v>0</v>
      </c>
      <c r="I6" s="21">
        <f t="shared" ref="I6:J6" si="1">SUM(I4:I5)</f>
        <v>16.399999999999999</v>
      </c>
      <c r="J6" s="21">
        <f t="shared" si="1"/>
        <v>0</v>
      </c>
      <c r="K6" t="str">
        <f t="shared" si="0"/>
        <v/>
      </c>
    </row>
    <row r="7" spans="1:12" x14ac:dyDescent="0.25">
      <c r="A7" s="7">
        <v>3639</v>
      </c>
      <c r="B7" s="8" t="s">
        <v>29</v>
      </c>
      <c r="C7" s="7">
        <v>5331</v>
      </c>
      <c r="D7" s="8" t="s">
        <v>244</v>
      </c>
      <c r="E7" s="7">
        <v>3639</v>
      </c>
      <c r="F7" s="8" t="s">
        <v>350</v>
      </c>
      <c r="G7" s="7"/>
      <c r="H7" s="9">
        <v>19500</v>
      </c>
      <c r="I7" s="9">
        <v>19500</v>
      </c>
      <c r="J7" s="10">
        <v>20250</v>
      </c>
      <c r="K7" t="str">
        <f t="shared" si="0"/>
        <v>5</v>
      </c>
    </row>
    <row r="8" spans="1:12" x14ac:dyDescent="0.25">
      <c r="A8" s="7">
        <v>3639</v>
      </c>
      <c r="B8" s="8" t="s">
        <v>29</v>
      </c>
      <c r="C8" s="7">
        <v>5331</v>
      </c>
      <c r="D8" s="8" t="s">
        <v>244</v>
      </c>
      <c r="E8" s="7">
        <v>36392</v>
      </c>
      <c r="F8" s="8" t="s">
        <v>351</v>
      </c>
      <c r="G8" s="7"/>
      <c r="H8" s="9">
        <v>100</v>
      </c>
      <c r="I8" s="9">
        <v>100</v>
      </c>
      <c r="J8" s="10">
        <v>200</v>
      </c>
      <c r="K8" t="str">
        <f t="shared" si="0"/>
        <v>5</v>
      </c>
    </row>
    <row r="9" spans="1:12" x14ac:dyDescent="0.25">
      <c r="A9" s="7">
        <v>3639</v>
      </c>
      <c r="B9" s="8" t="s">
        <v>29</v>
      </c>
      <c r="C9" s="7">
        <v>5331</v>
      </c>
      <c r="D9" s="8" t="s">
        <v>244</v>
      </c>
      <c r="E9" s="7">
        <v>363915</v>
      </c>
      <c r="F9" s="8" t="s">
        <v>352</v>
      </c>
      <c r="G9" s="7"/>
      <c r="H9" s="9">
        <v>150</v>
      </c>
      <c r="I9" s="9">
        <v>150</v>
      </c>
      <c r="J9" s="10"/>
      <c r="K9" t="str">
        <f t="shared" si="0"/>
        <v>5</v>
      </c>
    </row>
    <row r="10" spans="1:12" x14ac:dyDescent="0.25">
      <c r="A10" s="7">
        <v>3639</v>
      </c>
      <c r="B10" s="8" t="s">
        <v>29</v>
      </c>
      <c r="C10" s="7">
        <v>5331</v>
      </c>
      <c r="D10" s="8" t="s">
        <v>244</v>
      </c>
      <c r="E10" s="7">
        <v>363919</v>
      </c>
      <c r="F10" s="8" t="s">
        <v>353</v>
      </c>
      <c r="G10" s="7"/>
      <c r="H10" s="9"/>
      <c r="I10" s="9"/>
      <c r="J10" s="10">
        <v>80</v>
      </c>
      <c r="K10" t="str">
        <f t="shared" si="0"/>
        <v>5</v>
      </c>
    </row>
    <row r="11" spans="1:12" x14ac:dyDescent="0.25">
      <c r="A11" s="7">
        <v>3639</v>
      </c>
      <c r="B11" s="8" t="s">
        <v>29</v>
      </c>
      <c r="C11" s="7">
        <v>5331</v>
      </c>
      <c r="D11" s="8" t="s">
        <v>244</v>
      </c>
      <c r="E11" s="7">
        <v>363993</v>
      </c>
      <c r="F11" s="8" t="s">
        <v>354</v>
      </c>
      <c r="G11" s="7"/>
      <c r="H11" s="9">
        <v>200</v>
      </c>
      <c r="I11" s="9">
        <v>200</v>
      </c>
      <c r="J11" s="10">
        <v>600</v>
      </c>
      <c r="K11" t="str">
        <f t="shared" si="0"/>
        <v>5</v>
      </c>
    </row>
    <row r="12" spans="1:12" x14ac:dyDescent="0.25">
      <c r="A12" s="7">
        <v>3639</v>
      </c>
      <c r="B12" s="8" t="s">
        <v>29</v>
      </c>
      <c r="C12" s="7">
        <v>5331</v>
      </c>
      <c r="D12" s="8" t="s">
        <v>244</v>
      </c>
      <c r="E12" s="7">
        <v>3639122</v>
      </c>
      <c r="F12" s="8" t="s">
        <v>355</v>
      </c>
      <c r="G12" s="7"/>
      <c r="H12" s="9"/>
      <c r="I12" s="9"/>
      <c r="J12" s="10">
        <v>50</v>
      </c>
      <c r="K12" t="str">
        <f t="shared" si="0"/>
        <v>5</v>
      </c>
    </row>
    <row r="13" spans="1:12" x14ac:dyDescent="0.25">
      <c r="A13" s="7">
        <v>3639</v>
      </c>
      <c r="B13" s="8" t="s">
        <v>29</v>
      </c>
      <c r="C13" s="7">
        <v>5331</v>
      </c>
      <c r="D13" s="8" t="s">
        <v>244</v>
      </c>
      <c r="E13" s="7">
        <v>3639221</v>
      </c>
      <c r="F13" s="8" t="s">
        <v>356</v>
      </c>
      <c r="G13" s="7"/>
      <c r="H13" s="9">
        <v>0</v>
      </c>
      <c r="I13" s="9">
        <v>200</v>
      </c>
      <c r="J13" s="10"/>
      <c r="K13" t="str">
        <f t="shared" si="0"/>
        <v>5</v>
      </c>
      <c r="L13" s="18"/>
    </row>
    <row r="14" spans="1:12" x14ac:dyDescent="0.25">
      <c r="A14" s="7">
        <v>3639</v>
      </c>
      <c r="B14" s="8" t="s">
        <v>29</v>
      </c>
      <c r="C14" s="7">
        <v>5331</v>
      </c>
      <c r="D14" s="8" t="s">
        <v>244</v>
      </c>
      <c r="E14" s="7">
        <v>3639222</v>
      </c>
      <c r="F14" s="8" t="s">
        <v>357</v>
      </c>
      <c r="G14" s="7"/>
      <c r="H14" s="9"/>
      <c r="I14" s="9"/>
      <c r="J14" s="10">
        <v>100</v>
      </c>
      <c r="K14" t="str">
        <f t="shared" si="0"/>
        <v>5</v>
      </c>
    </row>
    <row r="15" spans="1:12" x14ac:dyDescent="0.25">
      <c r="A15" s="19" t="s">
        <v>146</v>
      </c>
      <c r="B15" s="20"/>
      <c r="C15" s="19"/>
      <c r="D15" s="20"/>
      <c r="E15" s="19"/>
      <c r="F15" s="20"/>
      <c r="G15" s="19"/>
      <c r="H15" s="21">
        <f>SUM(H7:H14)</f>
        <v>19950</v>
      </c>
      <c r="I15" s="21">
        <f>SUM(I7:I14)</f>
        <v>20150</v>
      </c>
      <c r="J15" s="21">
        <f>SUM(J7:J14)</f>
        <v>21280</v>
      </c>
      <c r="K15" t="str">
        <f t="shared" si="0"/>
        <v/>
      </c>
    </row>
    <row r="16" spans="1:12" x14ac:dyDescent="0.25">
      <c r="A16" s="11" t="s">
        <v>285</v>
      </c>
      <c r="B16" s="12"/>
      <c r="C16" s="11"/>
      <c r="D16" s="12"/>
      <c r="E16" s="11"/>
      <c r="F16" s="12"/>
      <c r="G16" s="11"/>
      <c r="H16" s="13">
        <f t="shared" ref="H16:I16" si="2">H6</f>
        <v>0</v>
      </c>
      <c r="I16" s="13">
        <f t="shared" si="2"/>
        <v>16.399999999999999</v>
      </c>
      <c r="J16" s="13">
        <f>J6</f>
        <v>0</v>
      </c>
      <c r="K16" t="str">
        <f t="shared" si="0"/>
        <v/>
      </c>
    </row>
    <row r="17" spans="1:11" s="15" customFormat="1" ht="15.6" customHeight="1" x14ac:dyDescent="0.25">
      <c r="A17" s="11" t="s">
        <v>160</v>
      </c>
      <c r="B17" s="12"/>
      <c r="C17" s="11"/>
      <c r="D17" s="12"/>
      <c r="E17" s="11"/>
      <c r="F17" s="12"/>
      <c r="G17" s="11"/>
      <c r="H17" s="13">
        <f>SUM(H15)</f>
        <v>19950</v>
      </c>
      <c r="I17" s="13">
        <f t="shared" ref="I17:J17" si="3">SUM(I15)</f>
        <v>20150</v>
      </c>
      <c r="J17" s="13">
        <f t="shared" si="3"/>
        <v>21280</v>
      </c>
      <c r="K17" t="str">
        <f t="shared" si="0"/>
        <v/>
      </c>
    </row>
    <row r="18" spans="1:11" x14ac:dyDescent="0.25">
      <c r="A18" s="11" t="s">
        <v>161</v>
      </c>
      <c r="B18" s="12"/>
      <c r="C18" s="11"/>
      <c r="D18" s="12"/>
      <c r="E18" s="11"/>
      <c r="F18" s="12"/>
      <c r="G18" s="11"/>
      <c r="H18" s="13">
        <f>H16-H17</f>
        <v>-19950</v>
      </c>
      <c r="I18" s="13">
        <f t="shared" ref="I18:J18" si="4">I16-I17</f>
        <v>-20133.599999999999</v>
      </c>
      <c r="J18" s="13">
        <f t="shared" si="4"/>
        <v>-21280</v>
      </c>
      <c r="K18" t="str">
        <f t="shared" si="0"/>
        <v/>
      </c>
    </row>
    <row r="19" spans="1:11" ht="15.6" x14ac:dyDescent="0.25">
      <c r="A19" s="47" t="s">
        <v>33</v>
      </c>
      <c r="B19" s="47"/>
      <c r="C19" s="47"/>
      <c r="D19" s="47"/>
      <c r="E19" s="47"/>
      <c r="F19" s="47"/>
      <c r="G19" s="47"/>
      <c r="H19" s="47"/>
      <c r="I19" s="47"/>
      <c r="J19" s="48"/>
      <c r="K19" t="str">
        <f t="shared" si="0"/>
        <v/>
      </c>
    </row>
    <row r="20" spans="1:11" x14ac:dyDescent="0.25">
      <c r="A20" s="7"/>
      <c r="B20" s="8"/>
      <c r="C20" s="7">
        <v>4116</v>
      </c>
      <c r="D20" s="8" t="s">
        <v>235</v>
      </c>
      <c r="E20" s="7">
        <v>16020</v>
      </c>
      <c r="F20" s="8" t="s">
        <v>358</v>
      </c>
      <c r="G20" s="7">
        <v>34019</v>
      </c>
      <c r="H20" s="9">
        <v>0</v>
      </c>
      <c r="I20" s="9">
        <v>89.6</v>
      </c>
      <c r="J20" s="10"/>
      <c r="K20" t="str">
        <f t="shared" si="0"/>
        <v>4</v>
      </c>
    </row>
    <row r="21" spans="1:11" x14ac:dyDescent="0.25">
      <c r="A21" s="7"/>
      <c r="B21" s="8"/>
      <c r="C21" s="7">
        <v>4116</v>
      </c>
      <c r="D21" s="8" t="s">
        <v>235</v>
      </c>
      <c r="E21" s="7">
        <v>16020</v>
      </c>
      <c r="F21" s="8" t="s">
        <v>358</v>
      </c>
      <c r="G21" s="7">
        <v>34026</v>
      </c>
      <c r="H21" s="9">
        <v>0</v>
      </c>
      <c r="I21" s="9">
        <v>350</v>
      </c>
      <c r="J21" s="10"/>
      <c r="K21" t="str">
        <f t="shared" si="0"/>
        <v>4</v>
      </c>
    </row>
    <row r="22" spans="1:11" x14ac:dyDescent="0.25">
      <c r="A22" s="7"/>
      <c r="B22" s="8"/>
      <c r="C22" s="7">
        <v>4116</v>
      </c>
      <c r="D22" s="8" t="s">
        <v>235</v>
      </c>
      <c r="E22" s="7">
        <v>16020</v>
      </c>
      <c r="F22" s="8" t="s">
        <v>358</v>
      </c>
      <c r="G22" s="7">
        <v>34053</v>
      </c>
      <c r="H22" s="9">
        <v>0</v>
      </c>
      <c r="I22" s="9">
        <v>41</v>
      </c>
      <c r="J22" s="10"/>
      <c r="K22" t="str">
        <f t="shared" si="0"/>
        <v>4</v>
      </c>
    </row>
    <row r="23" spans="1:11" x14ac:dyDescent="0.25">
      <c r="A23" s="7"/>
      <c r="B23" s="8"/>
      <c r="C23" s="7">
        <v>4122</v>
      </c>
      <c r="D23" s="8" t="s">
        <v>31</v>
      </c>
      <c r="E23" s="7">
        <v>16020</v>
      </c>
      <c r="F23" s="8" t="s">
        <v>358</v>
      </c>
      <c r="G23" s="7">
        <v>214</v>
      </c>
      <c r="H23" s="9">
        <v>0</v>
      </c>
      <c r="I23" s="9">
        <v>50</v>
      </c>
      <c r="J23" s="10"/>
      <c r="K23" t="str">
        <f t="shared" si="0"/>
        <v>4</v>
      </c>
    </row>
    <row r="24" spans="1:11" x14ac:dyDescent="0.25">
      <c r="A24" s="7">
        <v>6409</v>
      </c>
      <c r="B24" s="8" t="s">
        <v>110</v>
      </c>
      <c r="C24" s="7">
        <v>2229</v>
      </c>
      <c r="D24" s="8" t="s">
        <v>347</v>
      </c>
      <c r="E24" s="7">
        <v>33191</v>
      </c>
      <c r="F24" s="8" t="s">
        <v>359</v>
      </c>
      <c r="G24" s="7"/>
      <c r="H24" s="9">
        <v>0</v>
      </c>
      <c r="I24" s="9">
        <v>250</v>
      </c>
      <c r="J24" s="10"/>
      <c r="K24" t="str">
        <f t="shared" si="0"/>
        <v>2</v>
      </c>
    </row>
    <row r="25" spans="1:11" x14ac:dyDescent="0.25">
      <c r="A25" s="7">
        <v>6409</v>
      </c>
      <c r="B25" s="8" t="s">
        <v>110</v>
      </c>
      <c r="C25" s="7">
        <v>2229</v>
      </c>
      <c r="D25" s="8" t="s">
        <v>347</v>
      </c>
      <c r="E25" s="7">
        <v>33192</v>
      </c>
      <c r="F25" s="8" t="s">
        <v>360</v>
      </c>
      <c r="G25" s="7"/>
      <c r="H25" s="9">
        <v>0</v>
      </c>
      <c r="I25" s="9">
        <v>20.100000000000001</v>
      </c>
      <c r="J25" s="10"/>
      <c r="K25" t="str">
        <f t="shared" si="0"/>
        <v>2</v>
      </c>
    </row>
    <row r="26" spans="1:11" x14ac:dyDescent="0.25">
      <c r="A26" s="19" t="s">
        <v>147</v>
      </c>
      <c r="B26" s="20"/>
      <c r="C26" s="19"/>
      <c r="D26" s="20"/>
      <c r="E26" s="19"/>
      <c r="F26" s="20"/>
      <c r="G26" s="19"/>
      <c r="H26" s="21">
        <f>SUM(H20:H25)</f>
        <v>0</v>
      </c>
      <c r="I26" s="21">
        <f>SUM(I20:I25)</f>
        <v>800.7</v>
      </c>
      <c r="J26" s="21">
        <f>SUM(J20:J25)</f>
        <v>0</v>
      </c>
      <c r="K26" t="str">
        <f t="shared" si="0"/>
        <v/>
      </c>
    </row>
    <row r="27" spans="1:11" x14ac:dyDescent="0.25">
      <c r="A27" s="7">
        <v>3315</v>
      </c>
      <c r="B27" s="8" t="s">
        <v>32</v>
      </c>
      <c r="C27" s="7">
        <v>5171</v>
      </c>
      <c r="D27" s="8" t="s">
        <v>16</v>
      </c>
      <c r="E27" s="7">
        <v>537</v>
      </c>
      <c r="F27" s="8" t="s">
        <v>74</v>
      </c>
      <c r="G27" s="7"/>
      <c r="H27" s="9">
        <v>0</v>
      </c>
      <c r="I27" s="9">
        <v>200</v>
      </c>
      <c r="J27" s="10"/>
      <c r="K27" t="str">
        <f t="shared" si="0"/>
        <v>5</v>
      </c>
    </row>
    <row r="28" spans="1:11" x14ac:dyDescent="0.25">
      <c r="A28" s="7">
        <v>3315</v>
      </c>
      <c r="B28" s="8" t="s">
        <v>32</v>
      </c>
      <c r="C28" s="7">
        <v>5331</v>
      </c>
      <c r="D28" s="8" t="s">
        <v>244</v>
      </c>
      <c r="E28" s="7">
        <v>1601</v>
      </c>
      <c r="F28" s="8" t="s">
        <v>361</v>
      </c>
      <c r="G28" s="7"/>
      <c r="H28" s="9">
        <v>11230</v>
      </c>
      <c r="I28" s="9">
        <v>11230</v>
      </c>
      <c r="J28" s="10">
        <v>11730</v>
      </c>
      <c r="K28" t="str">
        <f t="shared" si="0"/>
        <v>5</v>
      </c>
    </row>
    <row r="29" spans="1:11" x14ac:dyDescent="0.25">
      <c r="A29" s="7">
        <v>3315</v>
      </c>
      <c r="B29" s="8" t="s">
        <v>32</v>
      </c>
      <c r="C29" s="7">
        <v>5331</v>
      </c>
      <c r="D29" s="8" t="s">
        <v>244</v>
      </c>
      <c r="E29" s="7">
        <v>33191</v>
      </c>
      <c r="F29" s="8" t="s">
        <v>359</v>
      </c>
      <c r="G29" s="7"/>
      <c r="H29" s="9">
        <v>250</v>
      </c>
      <c r="I29" s="9">
        <v>250</v>
      </c>
      <c r="J29" s="10">
        <v>250</v>
      </c>
      <c r="K29" t="str">
        <f t="shared" si="0"/>
        <v>5</v>
      </c>
    </row>
    <row r="30" spans="1:11" x14ac:dyDescent="0.25">
      <c r="A30" s="7">
        <v>3315</v>
      </c>
      <c r="B30" s="8" t="s">
        <v>32</v>
      </c>
      <c r="C30" s="7">
        <v>5331</v>
      </c>
      <c r="D30" s="8" t="s">
        <v>244</v>
      </c>
      <c r="E30" s="7">
        <v>33192</v>
      </c>
      <c r="F30" s="8" t="s">
        <v>360</v>
      </c>
      <c r="G30" s="7"/>
      <c r="H30" s="9">
        <v>70</v>
      </c>
      <c r="I30" s="9">
        <v>70</v>
      </c>
      <c r="J30" s="10">
        <v>70</v>
      </c>
      <c r="K30" t="str">
        <f t="shared" si="0"/>
        <v>5</v>
      </c>
    </row>
    <row r="31" spans="1:11" ht="14.4" customHeight="1" x14ac:dyDescent="0.25">
      <c r="A31" s="7">
        <v>3315</v>
      </c>
      <c r="B31" s="8" t="s">
        <v>32</v>
      </c>
      <c r="C31" s="7">
        <v>5331</v>
      </c>
      <c r="D31" s="8" t="s">
        <v>244</v>
      </c>
      <c r="E31" s="7">
        <v>33991</v>
      </c>
      <c r="F31" s="8" t="s">
        <v>362</v>
      </c>
      <c r="G31" s="7"/>
      <c r="H31" s="9">
        <v>250</v>
      </c>
      <c r="I31" s="9">
        <v>250</v>
      </c>
      <c r="J31" s="10">
        <v>250</v>
      </c>
      <c r="K31" t="str">
        <f t="shared" si="0"/>
        <v>5</v>
      </c>
    </row>
    <row r="32" spans="1:11" x14ac:dyDescent="0.25">
      <c r="A32" s="7">
        <v>3315</v>
      </c>
      <c r="B32" s="8" t="s">
        <v>32</v>
      </c>
      <c r="C32" s="7">
        <v>5331</v>
      </c>
      <c r="D32" s="8" t="s">
        <v>244</v>
      </c>
      <c r="E32" s="7">
        <v>33994</v>
      </c>
      <c r="F32" s="8" t="s">
        <v>363</v>
      </c>
      <c r="G32" s="7"/>
      <c r="H32" s="9"/>
      <c r="I32" s="9"/>
      <c r="J32" s="10">
        <v>200</v>
      </c>
      <c r="K32" t="str">
        <f t="shared" si="0"/>
        <v>5</v>
      </c>
    </row>
    <row r="33" spans="1:11" x14ac:dyDescent="0.25">
      <c r="A33" s="7">
        <v>3315</v>
      </c>
      <c r="B33" s="8" t="s">
        <v>32</v>
      </c>
      <c r="C33" s="7">
        <v>5336</v>
      </c>
      <c r="D33" s="8" t="s">
        <v>266</v>
      </c>
      <c r="E33" s="7">
        <v>16020</v>
      </c>
      <c r="F33" s="8" t="s">
        <v>358</v>
      </c>
      <c r="G33" s="7">
        <v>34019</v>
      </c>
      <c r="H33" s="9">
        <v>0</v>
      </c>
      <c r="I33" s="9">
        <v>89.6</v>
      </c>
      <c r="J33" s="10"/>
      <c r="K33" t="str">
        <f t="shared" si="0"/>
        <v>5</v>
      </c>
    </row>
    <row r="34" spans="1:11" x14ac:dyDescent="0.25">
      <c r="A34" s="7">
        <v>3315</v>
      </c>
      <c r="B34" s="8" t="s">
        <v>32</v>
      </c>
      <c r="C34" s="7">
        <v>5336</v>
      </c>
      <c r="D34" s="8" t="s">
        <v>266</v>
      </c>
      <c r="E34" s="7">
        <v>16020</v>
      </c>
      <c r="F34" s="8" t="s">
        <v>358</v>
      </c>
      <c r="G34" s="7">
        <v>34026</v>
      </c>
      <c r="H34" s="9">
        <v>0</v>
      </c>
      <c r="I34" s="9">
        <v>350</v>
      </c>
      <c r="J34" s="10"/>
      <c r="K34" t="str">
        <f t="shared" si="0"/>
        <v>5</v>
      </c>
    </row>
    <row r="35" spans="1:11" x14ac:dyDescent="0.25">
      <c r="A35" s="7">
        <v>3315</v>
      </c>
      <c r="B35" s="8" t="s">
        <v>32</v>
      </c>
      <c r="C35" s="7">
        <v>5336</v>
      </c>
      <c r="D35" s="8" t="s">
        <v>266</v>
      </c>
      <c r="E35" s="7">
        <v>16020</v>
      </c>
      <c r="F35" s="8" t="s">
        <v>358</v>
      </c>
      <c r="G35" s="7">
        <v>34053</v>
      </c>
      <c r="H35" s="9">
        <v>0</v>
      </c>
      <c r="I35" s="9">
        <v>41</v>
      </c>
      <c r="J35" s="10"/>
      <c r="K35" t="str">
        <f t="shared" si="0"/>
        <v>5</v>
      </c>
    </row>
    <row r="36" spans="1:11" x14ac:dyDescent="0.25">
      <c r="A36" s="7">
        <v>3315</v>
      </c>
      <c r="B36" s="8" t="s">
        <v>32</v>
      </c>
      <c r="C36" s="7">
        <v>5336</v>
      </c>
      <c r="D36" s="8" t="s">
        <v>266</v>
      </c>
      <c r="E36" s="7">
        <v>16029</v>
      </c>
      <c r="F36" s="8" t="s">
        <v>364</v>
      </c>
      <c r="G36" s="7"/>
      <c r="H36" s="9"/>
      <c r="I36" s="9"/>
      <c r="J36" s="10">
        <v>150</v>
      </c>
      <c r="K36" t="str">
        <f t="shared" si="0"/>
        <v>5</v>
      </c>
    </row>
    <row r="37" spans="1:11" x14ac:dyDescent="0.25">
      <c r="A37" s="7">
        <v>3315</v>
      </c>
      <c r="B37" s="8" t="s">
        <v>32</v>
      </c>
      <c r="C37" s="7">
        <v>6351</v>
      </c>
      <c r="D37" s="8" t="s">
        <v>245</v>
      </c>
      <c r="E37" s="7">
        <v>16014</v>
      </c>
      <c r="F37" s="8" t="s">
        <v>365</v>
      </c>
      <c r="G37" s="7"/>
      <c r="H37" s="9">
        <v>200</v>
      </c>
      <c r="I37" s="9">
        <v>200</v>
      </c>
      <c r="J37" s="10">
        <v>200</v>
      </c>
      <c r="K37" t="str">
        <f t="shared" si="0"/>
        <v>6</v>
      </c>
    </row>
    <row r="38" spans="1:11" x14ac:dyDescent="0.25">
      <c r="A38" s="19" t="s">
        <v>148</v>
      </c>
      <c r="B38" s="20"/>
      <c r="C38" s="19"/>
      <c r="D38" s="20"/>
      <c r="E38" s="19"/>
      <c r="F38" s="20"/>
      <c r="G38" s="19"/>
      <c r="H38" s="21">
        <f>SUM(H27:H37)</f>
        <v>12000</v>
      </c>
      <c r="I38" s="21">
        <f t="shared" ref="I38:J38" si="5">SUM(I27:I37)</f>
        <v>12680.6</v>
      </c>
      <c r="J38" s="21">
        <f t="shared" si="5"/>
        <v>12850</v>
      </c>
      <c r="K38" t="str">
        <f t="shared" si="0"/>
        <v/>
      </c>
    </row>
    <row r="39" spans="1:11" s="15" customFormat="1" ht="15.6" customHeight="1" x14ac:dyDescent="0.25">
      <c r="A39" s="11" t="s">
        <v>162</v>
      </c>
      <c r="B39" s="12"/>
      <c r="C39" s="11"/>
      <c r="D39" s="12"/>
      <c r="E39" s="11"/>
      <c r="F39" s="12"/>
      <c r="G39" s="11"/>
      <c r="H39" s="13">
        <f>SUM(H26)</f>
        <v>0</v>
      </c>
      <c r="I39" s="13">
        <f>SUM(I26)</f>
        <v>800.7</v>
      </c>
      <c r="J39" s="13">
        <f>SUM(J26)</f>
        <v>0</v>
      </c>
      <c r="K39" t="str">
        <f t="shared" si="0"/>
        <v/>
      </c>
    </row>
    <row r="40" spans="1:11" x14ac:dyDescent="0.25">
      <c r="A40" s="11" t="s">
        <v>163</v>
      </c>
      <c r="B40" s="12"/>
      <c r="C40" s="11"/>
      <c r="D40" s="12"/>
      <c r="E40" s="11"/>
      <c r="F40" s="12"/>
      <c r="G40" s="11"/>
      <c r="H40" s="13">
        <f>SUM(H38)</f>
        <v>12000</v>
      </c>
      <c r="I40" s="13">
        <f t="shared" ref="I40:J40" si="6">SUM(I38)</f>
        <v>12680.6</v>
      </c>
      <c r="J40" s="13">
        <f t="shared" si="6"/>
        <v>12850</v>
      </c>
      <c r="K40" t="str">
        <f t="shared" si="0"/>
        <v/>
      </c>
    </row>
    <row r="41" spans="1:11" x14ac:dyDescent="0.25">
      <c r="A41" s="11" t="s">
        <v>164</v>
      </c>
      <c r="B41" s="12"/>
      <c r="C41" s="11"/>
      <c r="D41" s="12"/>
      <c r="E41" s="11"/>
      <c r="F41" s="12"/>
      <c r="G41" s="11"/>
      <c r="H41" s="13">
        <f>H39-H40</f>
        <v>-12000</v>
      </c>
      <c r="I41" s="13">
        <f t="shared" ref="I41:J41" si="7">I39-I40</f>
        <v>-11879.9</v>
      </c>
      <c r="J41" s="13">
        <f t="shared" si="7"/>
        <v>-12850</v>
      </c>
      <c r="K41" t="str">
        <f t="shared" si="0"/>
        <v/>
      </c>
    </row>
    <row r="42" spans="1:11" ht="15.6" x14ac:dyDescent="0.25">
      <c r="A42" s="47" t="s">
        <v>38</v>
      </c>
      <c r="B42" s="47"/>
      <c r="C42" s="47"/>
      <c r="D42" s="47"/>
      <c r="E42" s="47"/>
      <c r="F42" s="47"/>
      <c r="G42" s="47"/>
      <c r="H42" s="47"/>
      <c r="I42" s="47"/>
      <c r="J42" s="48"/>
      <c r="K42" t="str">
        <f t="shared" si="0"/>
        <v/>
      </c>
    </row>
    <row r="43" spans="1:11" x14ac:dyDescent="0.25">
      <c r="A43" s="7"/>
      <c r="B43" s="8"/>
      <c r="C43" s="7"/>
      <c r="D43" s="8"/>
      <c r="E43" s="7"/>
      <c r="F43" s="8"/>
      <c r="G43" s="7"/>
      <c r="H43" s="9"/>
      <c r="I43" s="9"/>
      <c r="J43" s="10"/>
      <c r="K43" t="str">
        <f t="shared" si="0"/>
        <v/>
      </c>
    </row>
    <row r="44" spans="1:11" x14ac:dyDescent="0.25">
      <c r="A44" s="7"/>
      <c r="B44" s="8"/>
      <c r="C44" s="7">
        <v>4116</v>
      </c>
      <c r="D44" s="8" t="s">
        <v>235</v>
      </c>
      <c r="E44" s="7">
        <v>14012</v>
      </c>
      <c r="F44" s="8" t="s">
        <v>366</v>
      </c>
      <c r="G44" s="7">
        <v>33063</v>
      </c>
      <c r="H44" s="9">
        <v>0</v>
      </c>
      <c r="I44" s="9">
        <v>504</v>
      </c>
      <c r="J44" s="10"/>
      <c r="K44" t="str">
        <f t="shared" si="0"/>
        <v>4</v>
      </c>
    </row>
    <row r="45" spans="1:11" x14ac:dyDescent="0.25">
      <c r="A45" s="7"/>
      <c r="B45" s="8"/>
      <c r="C45" s="7">
        <v>4116</v>
      </c>
      <c r="D45" s="8" t="s">
        <v>235</v>
      </c>
      <c r="E45" s="7">
        <v>14052</v>
      </c>
      <c r="F45" s="8" t="s">
        <v>367</v>
      </c>
      <c r="G45" s="7">
        <v>33063</v>
      </c>
      <c r="H45" s="9">
        <v>0</v>
      </c>
      <c r="I45" s="9">
        <v>845.8</v>
      </c>
      <c r="J45" s="10"/>
      <c r="K45" t="str">
        <f t="shared" si="0"/>
        <v>4</v>
      </c>
    </row>
    <row r="46" spans="1:11" x14ac:dyDescent="0.25">
      <c r="A46" s="7"/>
      <c r="B46" s="8"/>
      <c r="C46" s="7">
        <v>4116</v>
      </c>
      <c r="D46" s="8" t="s">
        <v>235</v>
      </c>
      <c r="E46" s="7">
        <v>14065</v>
      </c>
      <c r="F46" s="8" t="s">
        <v>368</v>
      </c>
      <c r="G46" s="7">
        <v>33063</v>
      </c>
      <c r="H46" s="9">
        <v>0</v>
      </c>
      <c r="I46" s="9">
        <v>1127.3</v>
      </c>
      <c r="J46" s="10"/>
      <c r="K46" t="str">
        <f t="shared" si="0"/>
        <v>4</v>
      </c>
    </row>
    <row r="47" spans="1:11" x14ac:dyDescent="0.25">
      <c r="A47" s="7">
        <v>3113</v>
      </c>
      <c r="B47" s="8" t="s">
        <v>35</v>
      </c>
      <c r="C47" s="7">
        <v>2122</v>
      </c>
      <c r="D47" s="8" t="s">
        <v>267</v>
      </c>
      <c r="E47" s="7">
        <v>1406</v>
      </c>
      <c r="F47" s="8" t="s">
        <v>369</v>
      </c>
      <c r="G47" s="7"/>
      <c r="H47" s="9">
        <v>0</v>
      </c>
      <c r="I47" s="9">
        <v>150</v>
      </c>
      <c r="J47" s="10"/>
      <c r="K47" t="str">
        <f t="shared" si="0"/>
        <v>2</v>
      </c>
    </row>
    <row r="48" spans="1:11" x14ac:dyDescent="0.25">
      <c r="A48" s="19" t="s">
        <v>149</v>
      </c>
      <c r="B48" s="20"/>
      <c r="C48" s="19"/>
      <c r="D48" s="20"/>
      <c r="E48" s="19"/>
      <c r="F48" s="20"/>
      <c r="G48" s="19"/>
      <c r="H48" s="21">
        <f>SUM(H43:H47)</f>
        <v>0</v>
      </c>
      <c r="I48" s="21">
        <f t="shared" ref="I48:J48" si="8">SUM(I43:I47)</f>
        <v>2627.1</v>
      </c>
      <c r="J48" s="21">
        <f t="shared" si="8"/>
        <v>0</v>
      </c>
      <c r="K48" t="str">
        <f t="shared" si="0"/>
        <v/>
      </c>
    </row>
    <row r="49" spans="1:14" x14ac:dyDescent="0.25">
      <c r="A49" s="7">
        <v>3111</v>
      </c>
      <c r="B49" s="8" t="s">
        <v>34</v>
      </c>
      <c r="C49" s="7">
        <v>5331</v>
      </c>
      <c r="D49" s="8" t="s">
        <v>244</v>
      </c>
      <c r="E49" s="7">
        <v>1401</v>
      </c>
      <c r="F49" s="8" t="s">
        <v>370</v>
      </c>
      <c r="G49" s="7"/>
      <c r="H49" s="9">
        <v>1348</v>
      </c>
      <c r="I49" s="9">
        <v>1348</v>
      </c>
      <c r="J49" s="10">
        <v>1348</v>
      </c>
      <c r="K49" t="str">
        <f t="shared" si="0"/>
        <v>5</v>
      </c>
      <c r="N49" s="18"/>
    </row>
    <row r="50" spans="1:14" x14ac:dyDescent="0.25">
      <c r="A50" s="7">
        <v>3111</v>
      </c>
      <c r="B50" s="8" t="s">
        <v>34</v>
      </c>
      <c r="C50" s="7">
        <v>5336</v>
      </c>
      <c r="D50" s="8" t="s">
        <v>266</v>
      </c>
      <c r="E50" s="7">
        <v>14012</v>
      </c>
      <c r="F50" s="8" t="s">
        <v>366</v>
      </c>
      <c r="G50" s="7">
        <v>33063</v>
      </c>
      <c r="H50" s="9">
        <v>0</v>
      </c>
      <c r="I50" s="9">
        <v>504</v>
      </c>
      <c r="J50" s="10"/>
      <c r="K50" t="str">
        <f t="shared" si="0"/>
        <v>5</v>
      </c>
    </row>
    <row r="51" spans="1:14" x14ac:dyDescent="0.25">
      <c r="A51" s="7">
        <v>3113</v>
      </c>
      <c r="B51" s="8" t="s">
        <v>35</v>
      </c>
      <c r="C51" s="7">
        <v>5331</v>
      </c>
      <c r="D51" s="8" t="s">
        <v>244</v>
      </c>
      <c r="E51" s="7">
        <v>1405</v>
      </c>
      <c r="F51" s="8" t="s">
        <v>371</v>
      </c>
      <c r="G51" s="7"/>
      <c r="H51" s="9">
        <v>2891</v>
      </c>
      <c r="I51" s="9">
        <v>2891</v>
      </c>
      <c r="J51" s="10">
        <v>2981</v>
      </c>
      <c r="K51" t="str">
        <f t="shared" si="0"/>
        <v>5</v>
      </c>
    </row>
    <row r="52" spans="1:14" x14ac:dyDescent="0.25">
      <c r="A52" s="7">
        <v>3113</v>
      </c>
      <c r="B52" s="8" t="s">
        <v>35</v>
      </c>
      <c r="C52" s="7">
        <v>5331</v>
      </c>
      <c r="D52" s="8" t="s">
        <v>244</v>
      </c>
      <c r="E52" s="7">
        <v>1406</v>
      </c>
      <c r="F52" s="8" t="s">
        <v>369</v>
      </c>
      <c r="G52" s="7"/>
      <c r="H52" s="9">
        <v>3775</v>
      </c>
      <c r="I52" s="9">
        <v>3775</v>
      </c>
      <c r="J52" s="10">
        <v>3775</v>
      </c>
      <c r="K52" t="str">
        <f t="shared" si="0"/>
        <v>5</v>
      </c>
    </row>
    <row r="53" spans="1:14" s="15" customFormat="1" ht="15.6" customHeight="1" x14ac:dyDescent="0.25">
      <c r="A53" s="7">
        <v>3113</v>
      </c>
      <c r="B53" s="8" t="s">
        <v>35</v>
      </c>
      <c r="C53" s="7">
        <v>5336</v>
      </c>
      <c r="D53" s="8" t="s">
        <v>266</v>
      </c>
      <c r="E53" s="7">
        <v>14052</v>
      </c>
      <c r="F53" s="8" t="s">
        <v>367</v>
      </c>
      <c r="G53" s="7">
        <v>33063</v>
      </c>
      <c r="H53" s="9">
        <v>0</v>
      </c>
      <c r="I53" s="9">
        <v>845.8</v>
      </c>
      <c r="J53" s="10"/>
      <c r="K53" t="str">
        <f t="shared" si="0"/>
        <v>5</v>
      </c>
    </row>
    <row r="54" spans="1:14" x14ac:dyDescent="0.25">
      <c r="A54" s="7">
        <v>3113</v>
      </c>
      <c r="B54" s="8" t="s">
        <v>35</v>
      </c>
      <c r="C54" s="7">
        <v>5336</v>
      </c>
      <c r="D54" s="8" t="s">
        <v>266</v>
      </c>
      <c r="E54" s="7">
        <v>14065</v>
      </c>
      <c r="F54" s="8" t="s">
        <v>368</v>
      </c>
      <c r="G54" s="7">
        <v>33063</v>
      </c>
      <c r="H54" s="9">
        <v>0</v>
      </c>
      <c r="I54" s="9">
        <v>1127.3</v>
      </c>
      <c r="J54" s="10"/>
      <c r="K54" t="str">
        <f t="shared" si="0"/>
        <v>5</v>
      </c>
    </row>
    <row r="55" spans="1:14" x14ac:dyDescent="0.25">
      <c r="A55" s="7">
        <v>3113</v>
      </c>
      <c r="B55" s="8" t="s">
        <v>35</v>
      </c>
      <c r="C55" s="7">
        <v>6351</v>
      </c>
      <c r="D55" s="8" t="s">
        <v>245</v>
      </c>
      <c r="E55" s="7">
        <v>14067</v>
      </c>
      <c r="F55" s="8" t="s">
        <v>372</v>
      </c>
      <c r="G55" s="7"/>
      <c r="H55" s="9">
        <v>800</v>
      </c>
      <c r="I55" s="9">
        <v>800</v>
      </c>
      <c r="J55" s="10"/>
      <c r="K55" t="str">
        <f t="shared" si="0"/>
        <v>6</v>
      </c>
    </row>
    <row r="56" spans="1:14" x14ac:dyDescent="0.25">
      <c r="A56" s="7">
        <v>3141</v>
      </c>
      <c r="B56" s="8" t="s">
        <v>36</v>
      </c>
      <c r="C56" s="7">
        <v>5331</v>
      </c>
      <c r="D56" s="8" t="s">
        <v>244</v>
      </c>
      <c r="E56" s="7">
        <v>1406</v>
      </c>
      <c r="F56" s="8" t="s">
        <v>369</v>
      </c>
      <c r="G56" s="7"/>
      <c r="H56" s="9">
        <v>1395</v>
      </c>
      <c r="I56" s="9">
        <v>1395</v>
      </c>
      <c r="J56" s="10">
        <v>1395</v>
      </c>
      <c r="K56" t="str">
        <f t="shared" si="0"/>
        <v>5</v>
      </c>
    </row>
    <row r="57" spans="1:14" s="15" customFormat="1" ht="15.6" customHeight="1" x14ac:dyDescent="0.25">
      <c r="A57" s="7">
        <v>3231</v>
      </c>
      <c r="B57" s="8" t="s">
        <v>37</v>
      </c>
      <c r="C57" s="7">
        <v>5331</v>
      </c>
      <c r="D57" s="8" t="s">
        <v>244</v>
      </c>
      <c r="E57" s="7">
        <v>1407</v>
      </c>
      <c r="F57" s="8" t="s">
        <v>373</v>
      </c>
      <c r="G57" s="7"/>
      <c r="H57" s="9">
        <v>250</v>
      </c>
      <c r="I57" s="9">
        <v>250</v>
      </c>
      <c r="J57" s="10">
        <v>250</v>
      </c>
      <c r="K57" t="str">
        <f t="shared" si="0"/>
        <v>5</v>
      </c>
    </row>
    <row r="58" spans="1:14" x14ac:dyDescent="0.25">
      <c r="A58" s="7">
        <v>3421</v>
      </c>
      <c r="B58" s="8" t="s">
        <v>51</v>
      </c>
      <c r="C58" s="7">
        <v>5331</v>
      </c>
      <c r="D58" s="8" t="s">
        <v>244</v>
      </c>
      <c r="E58" s="7">
        <v>1403</v>
      </c>
      <c r="F58" s="8" t="s">
        <v>374</v>
      </c>
      <c r="G58" s="7"/>
      <c r="H58" s="9"/>
      <c r="I58" s="9"/>
      <c r="J58" s="10">
        <v>250</v>
      </c>
      <c r="K58" t="str">
        <f t="shared" si="0"/>
        <v>5</v>
      </c>
      <c r="M58" s="18"/>
    </row>
    <row r="59" spans="1:14" x14ac:dyDescent="0.25">
      <c r="A59" s="19" t="s">
        <v>150</v>
      </c>
      <c r="B59" s="20"/>
      <c r="C59" s="19"/>
      <c r="D59" s="20"/>
      <c r="E59" s="19"/>
      <c r="F59" s="20"/>
      <c r="G59" s="19"/>
      <c r="H59" s="21">
        <f>SUM(H49:H58)</f>
        <v>10459</v>
      </c>
      <c r="I59" s="21">
        <f t="shared" ref="I59:J59" si="9">SUM(I49:I58)</f>
        <v>12936.099999999999</v>
      </c>
      <c r="J59" s="21">
        <f t="shared" si="9"/>
        <v>9999</v>
      </c>
      <c r="K59" t="str">
        <f t="shared" si="0"/>
        <v/>
      </c>
    </row>
    <row r="60" spans="1:14" x14ac:dyDescent="0.25">
      <c r="A60" s="11" t="s">
        <v>165</v>
      </c>
      <c r="B60" s="12"/>
      <c r="C60" s="11"/>
      <c r="D60" s="12"/>
      <c r="E60" s="11"/>
      <c r="F60" s="12"/>
      <c r="G60" s="11"/>
      <c r="H60" s="13">
        <f>H48</f>
        <v>0</v>
      </c>
      <c r="I60" s="13">
        <f>I48</f>
        <v>2627.1</v>
      </c>
      <c r="J60" s="13">
        <f>J48</f>
        <v>0</v>
      </c>
      <c r="K60" t="str">
        <f t="shared" si="0"/>
        <v/>
      </c>
    </row>
    <row r="61" spans="1:14" x14ac:dyDescent="0.25">
      <c r="A61" s="11" t="s">
        <v>166</v>
      </c>
      <c r="B61" s="12"/>
      <c r="C61" s="11"/>
      <c r="D61" s="12"/>
      <c r="E61" s="11"/>
      <c r="F61" s="12"/>
      <c r="G61" s="11"/>
      <c r="H61" s="13">
        <f>SUM(H59)</f>
        <v>10459</v>
      </c>
      <c r="I61" s="13">
        <f t="shared" ref="I61:J61" si="10">SUM(I59)</f>
        <v>12936.099999999999</v>
      </c>
      <c r="J61" s="13">
        <f t="shared" si="10"/>
        <v>9999</v>
      </c>
      <c r="K61" t="str">
        <f t="shared" si="0"/>
        <v/>
      </c>
    </row>
    <row r="62" spans="1:14" x14ac:dyDescent="0.25">
      <c r="A62" s="11" t="s">
        <v>167</v>
      </c>
      <c r="B62" s="12"/>
      <c r="C62" s="11"/>
      <c r="D62" s="12"/>
      <c r="E62" s="11"/>
      <c r="F62" s="12"/>
      <c r="G62" s="11"/>
      <c r="H62" s="13">
        <f>H60-H61</f>
        <v>-10459</v>
      </c>
      <c r="I62" s="13">
        <f t="shared" ref="I62" si="11">I60-I61</f>
        <v>-10308.999999999998</v>
      </c>
      <c r="J62" s="13">
        <f>J60-J61</f>
        <v>-9999</v>
      </c>
      <c r="K62" t="str">
        <f t="shared" si="0"/>
        <v/>
      </c>
    </row>
    <row r="63" spans="1:14" ht="15.6" x14ac:dyDescent="0.25">
      <c r="A63" s="47" t="s">
        <v>39</v>
      </c>
      <c r="B63" s="47"/>
      <c r="C63" s="47"/>
      <c r="D63" s="47"/>
      <c r="E63" s="47"/>
      <c r="F63" s="47"/>
      <c r="G63" s="47"/>
      <c r="H63" s="47"/>
      <c r="I63" s="47"/>
      <c r="J63" s="48"/>
      <c r="K63" t="str">
        <f t="shared" si="0"/>
        <v/>
      </c>
      <c r="L63" s="18"/>
    </row>
    <row r="64" spans="1:14" x14ac:dyDescent="0.25">
      <c r="A64" s="7"/>
      <c r="B64" s="8"/>
      <c r="C64" s="7">
        <v>4111</v>
      </c>
      <c r="D64" s="8" t="s">
        <v>239</v>
      </c>
      <c r="E64" s="7"/>
      <c r="F64" s="8"/>
      <c r="G64" s="7">
        <v>98037</v>
      </c>
      <c r="H64" s="9">
        <v>0</v>
      </c>
      <c r="I64" s="9">
        <v>1550.5</v>
      </c>
      <c r="J64" s="10"/>
      <c r="K64" t="str">
        <f t="shared" si="0"/>
        <v>4</v>
      </c>
      <c r="M64" s="18"/>
      <c r="N64" s="18"/>
    </row>
    <row r="65" spans="1:13" x14ac:dyDescent="0.25">
      <c r="A65" s="7"/>
      <c r="B65" s="8"/>
      <c r="C65" s="7">
        <v>4112</v>
      </c>
      <c r="D65" s="8" t="s">
        <v>246</v>
      </c>
      <c r="E65" s="7"/>
      <c r="F65" s="8"/>
      <c r="G65" s="7"/>
      <c r="H65" s="9">
        <v>26094.7</v>
      </c>
      <c r="I65" s="9">
        <v>26094.7</v>
      </c>
      <c r="J65" s="10">
        <v>24924.3</v>
      </c>
      <c r="K65" t="str">
        <f t="shared" si="0"/>
        <v>4</v>
      </c>
    </row>
    <row r="66" spans="1:13" x14ac:dyDescent="0.25">
      <c r="A66" s="19" t="s">
        <v>151</v>
      </c>
      <c r="B66" s="20"/>
      <c r="C66" s="19"/>
      <c r="D66" s="20"/>
      <c r="E66" s="19"/>
      <c r="F66" s="20"/>
      <c r="G66" s="19"/>
      <c r="H66" s="21">
        <f>SUM(H64:H65)</f>
        <v>26094.7</v>
      </c>
      <c r="I66" s="21">
        <f t="shared" ref="I66:J66" si="12">SUM(I64:I65)</f>
        <v>27645.200000000001</v>
      </c>
      <c r="J66" s="21">
        <f t="shared" si="12"/>
        <v>24924.3</v>
      </c>
      <c r="K66" t="str">
        <f t="shared" si="0"/>
        <v/>
      </c>
    </row>
    <row r="67" spans="1:13" x14ac:dyDescent="0.25">
      <c r="A67" s="11" t="s">
        <v>172</v>
      </c>
      <c r="B67" s="12"/>
      <c r="C67" s="11"/>
      <c r="D67" s="12"/>
      <c r="E67" s="11"/>
      <c r="F67" s="12"/>
      <c r="G67" s="11"/>
      <c r="H67" s="13">
        <f>H66</f>
        <v>26094.7</v>
      </c>
      <c r="I67" s="13">
        <f t="shared" ref="I67:J67" si="13">I66</f>
        <v>27645.200000000001</v>
      </c>
      <c r="J67" s="13">
        <f t="shared" si="13"/>
        <v>24924.3</v>
      </c>
      <c r="K67" t="str">
        <f t="shared" si="0"/>
        <v/>
      </c>
    </row>
    <row r="68" spans="1:13" ht="15.6" x14ac:dyDescent="0.25">
      <c r="A68" s="47" t="s">
        <v>43</v>
      </c>
      <c r="B68" s="47"/>
      <c r="C68" s="47"/>
      <c r="D68" s="47"/>
      <c r="E68" s="47"/>
      <c r="F68" s="47"/>
      <c r="G68" s="47"/>
      <c r="H68" s="47"/>
      <c r="I68" s="47"/>
      <c r="J68" s="48"/>
      <c r="K68" t="str">
        <f t="shared" si="0"/>
        <v/>
      </c>
    </row>
    <row r="69" spans="1:13" x14ac:dyDescent="0.25">
      <c r="A69" s="7">
        <v>3315</v>
      </c>
      <c r="B69" s="8" t="s">
        <v>32</v>
      </c>
      <c r="C69" s="7">
        <v>5336</v>
      </c>
      <c r="D69" s="8" t="s">
        <v>266</v>
      </c>
      <c r="E69" s="7">
        <v>16020</v>
      </c>
      <c r="F69" s="8" t="s">
        <v>358</v>
      </c>
      <c r="G69" s="7">
        <v>214</v>
      </c>
      <c r="H69" s="9">
        <v>0</v>
      </c>
      <c r="I69" s="9">
        <v>50</v>
      </c>
      <c r="J69" s="10"/>
      <c r="K69" t="str">
        <f t="shared" ref="K69:K129" si="14">LEFT(C69,1)</f>
        <v>5</v>
      </c>
    </row>
    <row r="70" spans="1:13" x14ac:dyDescent="0.25">
      <c r="A70" s="19" t="s">
        <v>375</v>
      </c>
      <c r="B70" s="20"/>
      <c r="C70" s="19"/>
      <c r="D70" s="20"/>
      <c r="E70" s="19"/>
      <c r="F70" s="20"/>
      <c r="G70" s="19"/>
      <c r="H70" s="21">
        <f>SUM(H69)</f>
        <v>0</v>
      </c>
      <c r="I70" s="21">
        <f t="shared" ref="I70:J70" si="15">SUM(I69)</f>
        <v>50</v>
      </c>
      <c r="J70" s="21">
        <f t="shared" si="15"/>
        <v>0</v>
      </c>
      <c r="K70" t="str">
        <f t="shared" si="14"/>
        <v/>
      </c>
      <c r="L70" s="18"/>
      <c r="M70" s="18"/>
    </row>
    <row r="71" spans="1:13" x14ac:dyDescent="0.25">
      <c r="A71" s="7"/>
      <c r="B71" s="8"/>
      <c r="C71" s="7">
        <v>8115</v>
      </c>
      <c r="D71" s="8" t="s">
        <v>247</v>
      </c>
      <c r="E71" s="7"/>
      <c r="F71" s="8"/>
      <c r="G71" s="7"/>
      <c r="H71" s="9">
        <v>62261.2</v>
      </c>
      <c r="I71" s="9">
        <v>77359</v>
      </c>
      <c r="J71" s="10"/>
      <c r="K71" t="str">
        <f t="shared" si="14"/>
        <v>8</v>
      </c>
      <c r="L71" s="18"/>
      <c r="M71" s="18"/>
    </row>
    <row r="72" spans="1:13" x14ac:dyDescent="0.25">
      <c r="A72" s="7"/>
      <c r="B72" s="8"/>
      <c r="C72" s="7">
        <v>8115</v>
      </c>
      <c r="D72" s="8" t="s">
        <v>247</v>
      </c>
      <c r="E72" s="7">
        <v>3700</v>
      </c>
      <c r="F72" s="8" t="s">
        <v>376</v>
      </c>
      <c r="G72" s="7"/>
      <c r="H72" s="9">
        <v>1213.5999999999999</v>
      </c>
      <c r="I72" s="9">
        <v>1213.5999999999999</v>
      </c>
      <c r="J72" s="10"/>
      <c r="K72" t="str">
        <f t="shared" si="14"/>
        <v>8</v>
      </c>
      <c r="L72" s="18"/>
      <c r="M72" s="18"/>
    </row>
    <row r="73" spans="1:13" x14ac:dyDescent="0.25">
      <c r="A73" s="7"/>
      <c r="B73" s="8"/>
      <c r="C73" s="7">
        <v>8124</v>
      </c>
      <c r="D73" s="8" t="s">
        <v>248</v>
      </c>
      <c r="E73" s="7">
        <v>126</v>
      </c>
      <c r="F73" s="8" t="s">
        <v>377</v>
      </c>
      <c r="G73" s="7"/>
      <c r="H73" s="9">
        <v>-840</v>
      </c>
      <c r="I73" s="9">
        <v>-840</v>
      </c>
      <c r="J73" s="10">
        <v>-840</v>
      </c>
      <c r="K73" t="str">
        <f t="shared" si="14"/>
        <v>8</v>
      </c>
      <c r="L73" s="18"/>
      <c r="M73" s="18"/>
    </row>
    <row r="74" spans="1:13" x14ac:dyDescent="0.25">
      <c r="A74" s="7"/>
      <c r="B74" s="8"/>
      <c r="C74" s="7">
        <v>8124</v>
      </c>
      <c r="D74" s="8" t="s">
        <v>248</v>
      </c>
      <c r="E74" s="7">
        <v>1261</v>
      </c>
      <c r="F74" s="8" t="s">
        <v>40</v>
      </c>
      <c r="G74" s="7"/>
      <c r="H74" s="9">
        <v>-360</v>
      </c>
      <c r="I74" s="9">
        <v>-360</v>
      </c>
      <c r="J74" s="10">
        <v>-360</v>
      </c>
      <c r="K74" t="str">
        <f t="shared" si="14"/>
        <v>8</v>
      </c>
      <c r="L74" s="18"/>
      <c r="M74" s="18"/>
    </row>
    <row r="75" spans="1:13" x14ac:dyDescent="0.25">
      <c r="A75" s="7"/>
      <c r="B75" s="8"/>
      <c r="C75" s="7">
        <v>8124</v>
      </c>
      <c r="D75" s="8" t="s">
        <v>248</v>
      </c>
      <c r="E75" s="7">
        <v>6121</v>
      </c>
      <c r="F75" s="8" t="s">
        <v>378</v>
      </c>
      <c r="G75" s="7"/>
      <c r="H75" s="9">
        <v>-1070.4000000000001</v>
      </c>
      <c r="I75" s="9">
        <v>-1070.4000000000001</v>
      </c>
      <c r="J75" s="10">
        <v>-1070.4000000000001</v>
      </c>
      <c r="K75" t="str">
        <f t="shared" si="14"/>
        <v>8</v>
      </c>
    </row>
    <row r="76" spans="1:13" x14ac:dyDescent="0.25">
      <c r="A76" s="7"/>
      <c r="B76" s="8"/>
      <c r="C76" s="7">
        <v>8124</v>
      </c>
      <c r="D76" s="8" t="s">
        <v>248</v>
      </c>
      <c r="E76" s="7">
        <v>6201</v>
      </c>
      <c r="F76" s="8" t="s">
        <v>41</v>
      </c>
      <c r="G76" s="7"/>
      <c r="H76" s="9">
        <v>-869.8</v>
      </c>
      <c r="I76" s="9">
        <v>-869.8</v>
      </c>
      <c r="J76" s="10"/>
      <c r="K76" t="str">
        <f t="shared" si="14"/>
        <v>8</v>
      </c>
    </row>
    <row r="77" spans="1:13" x14ac:dyDescent="0.25">
      <c r="A77" s="7"/>
      <c r="B77" s="8"/>
      <c r="C77" s="7">
        <v>8124</v>
      </c>
      <c r="D77" s="8" t="s">
        <v>248</v>
      </c>
      <c r="E77" s="7">
        <v>14011</v>
      </c>
      <c r="F77" s="8" t="s">
        <v>42</v>
      </c>
      <c r="G77" s="7"/>
      <c r="H77" s="9">
        <v>-1068</v>
      </c>
      <c r="I77" s="9">
        <v>-1068</v>
      </c>
      <c r="J77" s="10">
        <v>-1068</v>
      </c>
      <c r="K77" t="str">
        <f t="shared" si="14"/>
        <v>8</v>
      </c>
    </row>
    <row r="78" spans="1:13" x14ac:dyDescent="0.25">
      <c r="A78" s="19" t="s">
        <v>153</v>
      </c>
      <c r="B78" s="20"/>
      <c r="C78" s="19"/>
      <c r="D78" s="20"/>
      <c r="E78" s="19"/>
      <c r="F78" s="20"/>
      <c r="G78" s="19"/>
      <c r="H78" s="21">
        <f>SUM(H71:H77)</f>
        <v>59266.599999999991</v>
      </c>
      <c r="I78" s="21">
        <f t="shared" ref="I78:J78" si="16">SUM(I71:I77)</f>
        <v>74364.400000000009</v>
      </c>
      <c r="J78" s="21">
        <f t="shared" si="16"/>
        <v>-3338.4</v>
      </c>
      <c r="K78" t="str">
        <f t="shared" si="14"/>
        <v/>
      </c>
    </row>
    <row r="79" spans="1:13" x14ac:dyDescent="0.25">
      <c r="A79" s="11" t="s">
        <v>168</v>
      </c>
      <c r="B79" s="12"/>
      <c r="C79" s="11"/>
      <c r="D79" s="12"/>
      <c r="E79" s="11"/>
      <c r="F79" s="12"/>
      <c r="G79" s="11"/>
      <c r="H79" s="13">
        <f>SUM(H78)</f>
        <v>59266.599999999991</v>
      </c>
      <c r="I79" s="13">
        <f t="shared" ref="I79:J79" si="17">SUM(I78)</f>
        <v>74364.400000000009</v>
      </c>
      <c r="J79" s="13">
        <f t="shared" si="17"/>
        <v>-3338.4</v>
      </c>
      <c r="K79" t="str">
        <f t="shared" si="14"/>
        <v/>
      </c>
    </row>
    <row r="80" spans="1:13" ht="15.6" x14ac:dyDescent="0.25">
      <c r="A80" s="45" t="s">
        <v>61</v>
      </c>
      <c r="B80" s="45"/>
      <c r="C80" s="45"/>
      <c r="D80" s="45"/>
      <c r="E80" s="45"/>
      <c r="F80" s="45"/>
      <c r="G80" s="45"/>
      <c r="H80" s="45"/>
      <c r="I80" s="45"/>
      <c r="J80" s="46"/>
      <c r="K80" t="str">
        <f t="shared" si="14"/>
        <v/>
      </c>
    </row>
    <row r="81" spans="1:13" x14ac:dyDescent="0.25">
      <c r="A81" s="7"/>
      <c r="B81" s="8"/>
      <c r="C81" s="7">
        <v>1111</v>
      </c>
      <c r="D81" s="8" t="s">
        <v>249</v>
      </c>
      <c r="E81" s="7"/>
      <c r="F81" s="8"/>
      <c r="G81" s="7"/>
      <c r="H81" s="9">
        <v>26512</v>
      </c>
      <c r="I81" s="9">
        <v>20512</v>
      </c>
      <c r="J81" s="10">
        <v>19000</v>
      </c>
      <c r="K81" t="str">
        <f t="shared" si="14"/>
        <v>1</v>
      </c>
    </row>
    <row r="82" spans="1:13" x14ac:dyDescent="0.25">
      <c r="A82" s="7"/>
      <c r="B82" s="8"/>
      <c r="C82" s="7">
        <v>1112</v>
      </c>
      <c r="D82" s="8" t="s">
        <v>250</v>
      </c>
      <c r="E82" s="7"/>
      <c r="F82" s="8"/>
      <c r="G82" s="7"/>
      <c r="H82" s="9">
        <v>0</v>
      </c>
      <c r="I82" s="9">
        <v>283.5</v>
      </c>
      <c r="J82" s="10">
        <v>500</v>
      </c>
      <c r="K82" t="str">
        <f t="shared" si="14"/>
        <v>1</v>
      </c>
    </row>
    <row r="83" spans="1:13" x14ac:dyDescent="0.25">
      <c r="A83" s="7"/>
      <c r="B83" s="8"/>
      <c r="C83" s="7">
        <v>1113</v>
      </c>
      <c r="D83" s="8" t="s">
        <v>251</v>
      </c>
      <c r="E83" s="7"/>
      <c r="F83" s="8"/>
      <c r="G83" s="7"/>
      <c r="H83" s="9">
        <v>2236</v>
      </c>
      <c r="I83" s="9">
        <v>2236</v>
      </c>
      <c r="J83" s="10">
        <v>2500</v>
      </c>
      <c r="K83" t="str">
        <f t="shared" si="14"/>
        <v>1</v>
      </c>
    </row>
    <row r="84" spans="1:13" x14ac:dyDescent="0.25">
      <c r="A84" s="7"/>
      <c r="B84" s="8"/>
      <c r="C84" s="7">
        <v>1121</v>
      </c>
      <c r="D84" s="8" t="s">
        <v>252</v>
      </c>
      <c r="E84" s="7"/>
      <c r="F84" s="8"/>
      <c r="G84" s="7"/>
      <c r="H84" s="9">
        <v>13821</v>
      </c>
      <c r="I84" s="9">
        <v>16821</v>
      </c>
      <c r="J84" s="10">
        <v>22000</v>
      </c>
      <c r="K84" t="str">
        <f t="shared" si="14"/>
        <v>1</v>
      </c>
    </row>
    <row r="85" spans="1:13" x14ac:dyDescent="0.25">
      <c r="A85" s="7"/>
      <c r="B85" s="8"/>
      <c r="C85" s="7">
        <v>1122</v>
      </c>
      <c r="D85" s="8" t="s">
        <v>253</v>
      </c>
      <c r="E85" s="7"/>
      <c r="F85" s="8"/>
      <c r="G85" s="7"/>
      <c r="H85" s="9">
        <v>1050</v>
      </c>
      <c r="I85" s="9">
        <v>5337.5</v>
      </c>
      <c r="J85" s="10">
        <v>2000</v>
      </c>
      <c r="K85" t="str">
        <f t="shared" si="14"/>
        <v>1</v>
      </c>
      <c r="L85" s="18"/>
    </row>
    <row r="86" spans="1:13" x14ac:dyDescent="0.25">
      <c r="A86" s="7"/>
      <c r="B86" s="8"/>
      <c r="C86" s="7">
        <v>1211</v>
      </c>
      <c r="D86" s="8" t="s">
        <v>268</v>
      </c>
      <c r="E86" s="7"/>
      <c r="F86" s="8"/>
      <c r="G86" s="7"/>
      <c r="H86" s="9">
        <v>46248</v>
      </c>
      <c r="I86" s="9">
        <v>49248</v>
      </c>
      <c r="J86" s="10">
        <v>56000</v>
      </c>
      <c r="K86" t="str">
        <f t="shared" si="14"/>
        <v>1</v>
      </c>
      <c r="L86" s="18"/>
      <c r="M86" s="18"/>
    </row>
    <row r="87" spans="1:13" x14ac:dyDescent="0.25">
      <c r="A87" s="7"/>
      <c r="B87" s="8"/>
      <c r="C87" s="7">
        <v>1340</v>
      </c>
      <c r="D87" s="8" t="s">
        <v>379</v>
      </c>
      <c r="E87" s="7"/>
      <c r="F87" s="8"/>
      <c r="G87" s="7"/>
      <c r="H87" s="9"/>
      <c r="I87" s="9"/>
      <c r="J87" s="10">
        <v>4095</v>
      </c>
      <c r="K87" t="str">
        <f t="shared" si="14"/>
        <v>1</v>
      </c>
      <c r="L87" s="18"/>
    </row>
    <row r="88" spans="1:13" x14ac:dyDescent="0.25">
      <c r="A88" s="7"/>
      <c r="B88" s="8"/>
      <c r="C88" s="7">
        <v>1341</v>
      </c>
      <c r="D88" s="8" t="s">
        <v>44</v>
      </c>
      <c r="E88" s="7"/>
      <c r="F88" s="8"/>
      <c r="G88" s="7"/>
      <c r="H88" s="9">
        <v>140</v>
      </c>
      <c r="I88" s="9">
        <v>140</v>
      </c>
      <c r="J88" s="10">
        <v>140</v>
      </c>
      <c r="K88" t="str">
        <f t="shared" si="14"/>
        <v>1</v>
      </c>
    </row>
    <row r="89" spans="1:13" x14ac:dyDescent="0.25">
      <c r="A89" s="7"/>
      <c r="B89" s="8"/>
      <c r="C89" s="7">
        <v>1361</v>
      </c>
      <c r="D89" s="8" t="s">
        <v>5</v>
      </c>
      <c r="E89" s="7">
        <v>136141</v>
      </c>
      <c r="F89" s="8" t="s">
        <v>380</v>
      </c>
      <c r="G89" s="7"/>
      <c r="H89" s="9">
        <v>2</v>
      </c>
      <c r="I89" s="9">
        <v>2</v>
      </c>
      <c r="J89" s="10">
        <v>2</v>
      </c>
      <c r="K89" t="str">
        <f t="shared" si="14"/>
        <v>1</v>
      </c>
      <c r="L89" s="18"/>
    </row>
    <row r="90" spans="1:13" x14ac:dyDescent="0.25">
      <c r="A90" s="7"/>
      <c r="B90" s="8"/>
      <c r="C90" s="7">
        <v>1381</v>
      </c>
      <c r="D90" s="8" t="s">
        <v>269</v>
      </c>
      <c r="E90" s="7"/>
      <c r="F90" s="8"/>
      <c r="G90" s="7"/>
      <c r="H90" s="9">
        <v>200</v>
      </c>
      <c r="I90" s="9">
        <v>235.9</v>
      </c>
      <c r="J90" s="10">
        <v>500</v>
      </c>
      <c r="K90" t="str">
        <f t="shared" si="14"/>
        <v>1</v>
      </c>
      <c r="L90" s="18"/>
    </row>
    <row r="91" spans="1:13" x14ac:dyDescent="0.25">
      <c r="A91" s="7"/>
      <c r="B91" s="8"/>
      <c r="C91" s="7">
        <v>1383</v>
      </c>
      <c r="D91" s="8" t="s">
        <v>286</v>
      </c>
      <c r="E91" s="7"/>
      <c r="F91" s="8"/>
      <c r="G91" s="7"/>
      <c r="H91" s="9">
        <v>1</v>
      </c>
      <c r="I91" s="9">
        <v>1</v>
      </c>
      <c r="J91" s="10">
        <v>1</v>
      </c>
      <c r="K91" t="str">
        <f t="shared" si="14"/>
        <v>1</v>
      </c>
      <c r="L91" s="18"/>
    </row>
    <row r="92" spans="1:13" x14ac:dyDescent="0.25">
      <c r="A92" s="7"/>
      <c r="B92" s="8"/>
      <c r="C92" s="7">
        <v>1385</v>
      </c>
      <c r="D92" s="8" t="s">
        <v>270</v>
      </c>
      <c r="E92" s="7"/>
      <c r="F92" s="8"/>
      <c r="G92" s="7"/>
      <c r="H92" s="9">
        <v>6000</v>
      </c>
      <c r="I92" s="9">
        <v>6000</v>
      </c>
      <c r="J92" s="10">
        <v>6000</v>
      </c>
      <c r="K92" t="str">
        <f t="shared" si="14"/>
        <v>1</v>
      </c>
      <c r="L92" s="18"/>
    </row>
    <row r="93" spans="1:13" x14ac:dyDescent="0.25">
      <c r="A93" s="7"/>
      <c r="B93" s="8"/>
      <c r="C93" s="7">
        <v>1511</v>
      </c>
      <c r="D93" s="8" t="s">
        <v>45</v>
      </c>
      <c r="E93" s="7"/>
      <c r="F93" s="8"/>
      <c r="G93" s="7"/>
      <c r="H93" s="9">
        <v>10500</v>
      </c>
      <c r="I93" s="9">
        <v>10500</v>
      </c>
      <c r="J93" s="10">
        <v>10500</v>
      </c>
      <c r="K93" t="str">
        <f t="shared" si="14"/>
        <v>1</v>
      </c>
      <c r="L93" s="18"/>
    </row>
    <row r="94" spans="1:13" x14ac:dyDescent="0.25">
      <c r="A94" s="7">
        <v>6171</v>
      </c>
      <c r="B94" s="8" t="s">
        <v>18</v>
      </c>
      <c r="C94" s="7">
        <v>2143</v>
      </c>
      <c r="D94" s="8" t="s">
        <v>288</v>
      </c>
      <c r="E94" s="7"/>
      <c r="F94" s="8"/>
      <c r="G94" s="7"/>
      <c r="H94" s="9">
        <v>0</v>
      </c>
      <c r="I94" s="9">
        <v>1.3</v>
      </c>
      <c r="J94" s="10">
        <v>2</v>
      </c>
      <c r="K94" t="str">
        <f t="shared" si="14"/>
        <v>2</v>
      </c>
    </row>
    <row r="95" spans="1:13" x14ac:dyDescent="0.25">
      <c r="A95" s="7">
        <v>6310</v>
      </c>
      <c r="B95" s="8" t="s">
        <v>47</v>
      </c>
      <c r="C95" s="7">
        <v>2141</v>
      </c>
      <c r="D95" s="8" t="s">
        <v>46</v>
      </c>
      <c r="E95" s="7"/>
      <c r="F95" s="8"/>
      <c r="G95" s="7"/>
      <c r="H95" s="9">
        <v>2</v>
      </c>
      <c r="I95" s="9">
        <v>2</v>
      </c>
      <c r="J95" s="10">
        <v>2</v>
      </c>
      <c r="K95" t="str">
        <f t="shared" si="14"/>
        <v>2</v>
      </c>
    </row>
    <row r="96" spans="1:13" x14ac:dyDescent="0.25">
      <c r="A96" s="19" t="s">
        <v>152</v>
      </c>
      <c r="B96" s="20"/>
      <c r="C96" s="19"/>
      <c r="D96" s="20"/>
      <c r="E96" s="19"/>
      <c r="F96" s="20"/>
      <c r="G96" s="19"/>
      <c r="H96" s="21">
        <f>SUM(H81:H95)</f>
        <v>106712</v>
      </c>
      <c r="I96" s="21">
        <f>SUM(I81:I95)</f>
        <v>111320.2</v>
      </c>
      <c r="J96" s="21">
        <f>SUM(J81:J95)</f>
        <v>123242</v>
      </c>
      <c r="K96" t="str">
        <f t="shared" si="14"/>
        <v/>
      </c>
    </row>
    <row r="97" spans="1:11" x14ac:dyDescent="0.25">
      <c r="A97" s="7">
        <v>2292</v>
      </c>
      <c r="B97" s="8" t="s">
        <v>290</v>
      </c>
      <c r="C97" s="7">
        <v>5193</v>
      </c>
      <c r="D97" s="8" t="s">
        <v>48</v>
      </c>
      <c r="E97" s="7"/>
      <c r="F97" s="8"/>
      <c r="G97" s="7"/>
      <c r="H97" s="9">
        <v>465.8</v>
      </c>
      <c r="I97" s="9">
        <v>465.8</v>
      </c>
      <c r="J97" s="10"/>
      <c r="K97" t="str">
        <f t="shared" si="14"/>
        <v>5</v>
      </c>
    </row>
    <row r="98" spans="1:11" x14ac:dyDescent="0.25">
      <c r="A98" s="7">
        <v>2292</v>
      </c>
      <c r="B98" s="8" t="s">
        <v>290</v>
      </c>
      <c r="C98" s="7">
        <v>5323</v>
      </c>
      <c r="D98" s="8" t="s">
        <v>381</v>
      </c>
      <c r="E98" s="7"/>
      <c r="F98" s="8"/>
      <c r="G98" s="7"/>
      <c r="H98" s="9"/>
      <c r="I98" s="9"/>
      <c r="J98" s="10">
        <v>750</v>
      </c>
      <c r="K98" t="str">
        <f t="shared" si="14"/>
        <v>5</v>
      </c>
    </row>
    <row r="99" spans="1:11" x14ac:dyDescent="0.25">
      <c r="A99" s="7">
        <v>3113</v>
      </c>
      <c r="B99" s="8" t="s">
        <v>35</v>
      </c>
      <c r="C99" s="7">
        <v>5329</v>
      </c>
      <c r="D99" s="8" t="s">
        <v>254</v>
      </c>
      <c r="E99" s="7">
        <v>582</v>
      </c>
      <c r="F99" s="8" t="s">
        <v>382</v>
      </c>
      <c r="G99" s="7"/>
      <c r="H99" s="9">
        <v>0</v>
      </c>
      <c r="I99" s="9">
        <v>325</v>
      </c>
      <c r="J99" s="10"/>
      <c r="K99" t="str">
        <f t="shared" si="14"/>
        <v>5</v>
      </c>
    </row>
    <row r="100" spans="1:11" x14ac:dyDescent="0.25">
      <c r="A100" s="7">
        <v>3113</v>
      </c>
      <c r="B100" s="8" t="s">
        <v>35</v>
      </c>
      <c r="C100" s="7">
        <v>5331</v>
      </c>
      <c r="D100" s="8" t="s">
        <v>244</v>
      </c>
      <c r="E100" s="7">
        <v>582</v>
      </c>
      <c r="F100" s="8" t="s">
        <v>382</v>
      </c>
      <c r="G100" s="7"/>
      <c r="H100" s="9">
        <v>0</v>
      </c>
      <c r="I100" s="9">
        <v>1925</v>
      </c>
      <c r="J100" s="10">
        <v>160.5</v>
      </c>
      <c r="K100" t="str">
        <f t="shared" si="14"/>
        <v>5</v>
      </c>
    </row>
    <row r="101" spans="1:11" x14ac:dyDescent="0.25">
      <c r="A101" s="7">
        <v>3113</v>
      </c>
      <c r="B101" s="8" t="s">
        <v>35</v>
      </c>
      <c r="C101" s="7">
        <v>6349</v>
      </c>
      <c r="D101" s="8" t="s">
        <v>383</v>
      </c>
      <c r="E101" s="7">
        <v>582</v>
      </c>
      <c r="F101" s="8" t="s">
        <v>382</v>
      </c>
      <c r="G101" s="7"/>
      <c r="H101" s="9"/>
      <c r="I101" s="9"/>
      <c r="J101" s="10">
        <v>5900</v>
      </c>
      <c r="K101" t="str">
        <f t="shared" si="14"/>
        <v>6</v>
      </c>
    </row>
    <row r="102" spans="1:11" x14ac:dyDescent="0.25">
      <c r="A102" s="7">
        <v>3399</v>
      </c>
      <c r="B102" s="8" t="s">
        <v>49</v>
      </c>
      <c r="C102" s="7">
        <v>5179</v>
      </c>
      <c r="D102" s="8" t="s">
        <v>271</v>
      </c>
      <c r="E102" s="7">
        <v>407</v>
      </c>
      <c r="F102" s="8" t="s">
        <v>50</v>
      </c>
      <c r="G102" s="7"/>
      <c r="H102" s="9">
        <v>22</v>
      </c>
      <c r="I102" s="9">
        <v>22</v>
      </c>
      <c r="J102" s="10">
        <v>25</v>
      </c>
      <c r="K102" t="str">
        <f t="shared" si="14"/>
        <v>5</v>
      </c>
    </row>
    <row r="103" spans="1:11" x14ac:dyDescent="0.25">
      <c r="A103" s="7">
        <v>3421</v>
      </c>
      <c r="B103" s="8" t="s">
        <v>51</v>
      </c>
      <c r="C103" s="7">
        <v>5331</v>
      </c>
      <c r="D103" s="8" t="s">
        <v>244</v>
      </c>
      <c r="E103" s="7">
        <v>1403</v>
      </c>
      <c r="F103" s="8" t="s">
        <v>374</v>
      </c>
      <c r="G103" s="7"/>
      <c r="H103" s="9">
        <v>250</v>
      </c>
      <c r="I103" s="9">
        <v>250</v>
      </c>
      <c r="J103" s="10"/>
      <c r="K103" t="str">
        <f t="shared" si="14"/>
        <v>5</v>
      </c>
    </row>
    <row r="104" spans="1:11" x14ac:dyDescent="0.25">
      <c r="A104" s="7">
        <v>3429</v>
      </c>
      <c r="B104" s="8" t="s">
        <v>52</v>
      </c>
      <c r="C104" s="7">
        <v>5179</v>
      </c>
      <c r="D104" s="8" t="s">
        <v>271</v>
      </c>
      <c r="E104" s="7">
        <v>408</v>
      </c>
      <c r="F104" s="8" t="s">
        <v>53</v>
      </c>
      <c r="G104" s="7"/>
      <c r="H104" s="9">
        <v>22</v>
      </c>
      <c r="I104" s="9">
        <v>22</v>
      </c>
      <c r="J104" s="10">
        <v>107</v>
      </c>
      <c r="K104" t="str">
        <f t="shared" si="14"/>
        <v>5</v>
      </c>
    </row>
    <row r="105" spans="1:11" x14ac:dyDescent="0.25">
      <c r="A105" s="7">
        <v>3639</v>
      </c>
      <c r="B105" s="8" t="s">
        <v>29</v>
      </c>
      <c r="C105" s="7">
        <v>5141</v>
      </c>
      <c r="D105" s="8" t="s">
        <v>56</v>
      </c>
      <c r="E105" s="7">
        <v>126</v>
      </c>
      <c r="F105" s="8" t="s">
        <v>377</v>
      </c>
      <c r="G105" s="7"/>
      <c r="H105" s="9">
        <v>24</v>
      </c>
      <c r="I105" s="9">
        <v>24</v>
      </c>
      <c r="J105" s="10">
        <v>50</v>
      </c>
      <c r="K105" t="str">
        <f t="shared" si="14"/>
        <v>5</v>
      </c>
    </row>
    <row r="106" spans="1:11" x14ac:dyDescent="0.25">
      <c r="A106" s="7">
        <v>3639</v>
      </c>
      <c r="B106" s="8" t="s">
        <v>29</v>
      </c>
      <c r="C106" s="7">
        <v>5141</v>
      </c>
      <c r="D106" s="8" t="s">
        <v>56</v>
      </c>
      <c r="E106" s="7">
        <v>1261</v>
      </c>
      <c r="F106" s="8" t="s">
        <v>40</v>
      </c>
      <c r="G106" s="7"/>
      <c r="H106" s="9">
        <v>36</v>
      </c>
      <c r="I106" s="9">
        <v>36</v>
      </c>
      <c r="J106" s="10">
        <v>17</v>
      </c>
      <c r="K106" t="str">
        <f t="shared" si="14"/>
        <v>5</v>
      </c>
    </row>
    <row r="107" spans="1:11" x14ac:dyDescent="0.25">
      <c r="A107" s="7">
        <v>3639</v>
      </c>
      <c r="B107" s="8" t="s">
        <v>29</v>
      </c>
      <c r="C107" s="7">
        <v>5141</v>
      </c>
      <c r="D107" s="8" t="s">
        <v>56</v>
      </c>
      <c r="E107" s="7">
        <v>6121</v>
      </c>
      <c r="F107" s="8" t="s">
        <v>378</v>
      </c>
      <c r="G107" s="7"/>
      <c r="H107" s="9">
        <v>27</v>
      </c>
      <c r="I107" s="9">
        <v>27</v>
      </c>
      <c r="J107" s="10">
        <v>100</v>
      </c>
      <c r="K107" t="str">
        <f t="shared" si="14"/>
        <v>5</v>
      </c>
    </row>
    <row r="108" spans="1:11" x14ac:dyDescent="0.25">
      <c r="A108" s="7">
        <v>3639</v>
      </c>
      <c r="B108" s="8" t="s">
        <v>29</v>
      </c>
      <c r="C108" s="7">
        <v>5141</v>
      </c>
      <c r="D108" s="8" t="s">
        <v>56</v>
      </c>
      <c r="E108" s="7">
        <v>6201</v>
      </c>
      <c r="F108" s="8" t="s">
        <v>41</v>
      </c>
      <c r="G108" s="7"/>
      <c r="H108" s="9">
        <v>60</v>
      </c>
      <c r="I108" s="9">
        <v>20</v>
      </c>
      <c r="J108" s="10"/>
      <c r="K108" t="str">
        <f t="shared" si="14"/>
        <v>5</v>
      </c>
    </row>
    <row r="109" spans="1:11" x14ac:dyDescent="0.25">
      <c r="A109" s="7">
        <v>3639</v>
      </c>
      <c r="B109" s="8" t="s">
        <v>29</v>
      </c>
      <c r="C109" s="7">
        <v>5141</v>
      </c>
      <c r="D109" s="8" t="s">
        <v>56</v>
      </c>
      <c r="E109" s="7">
        <v>14011</v>
      </c>
      <c r="F109" s="8" t="s">
        <v>42</v>
      </c>
      <c r="G109" s="7"/>
      <c r="H109" s="9">
        <v>100</v>
      </c>
      <c r="I109" s="9">
        <v>100</v>
      </c>
      <c r="J109" s="10">
        <v>220</v>
      </c>
      <c r="K109" t="str">
        <f t="shared" si="14"/>
        <v>5</v>
      </c>
    </row>
    <row r="110" spans="1:11" x14ac:dyDescent="0.25">
      <c r="A110" s="7">
        <v>3639</v>
      </c>
      <c r="B110" s="8" t="s">
        <v>29</v>
      </c>
      <c r="C110" s="7">
        <v>5164</v>
      </c>
      <c r="D110" s="8" t="s">
        <v>55</v>
      </c>
      <c r="E110" s="7"/>
      <c r="F110" s="8"/>
      <c r="G110" s="7"/>
      <c r="H110" s="9">
        <v>87</v>
      </c>
      <c r="I110" s="9">
        <v>87</v>
      </c>
      <c r="J110" s="10">
        <v>87</v>
      </c>
      <c r="K110" t="str">
        <f t="shared" si="14"/>
        <v>5</v>
      </c>
    </row>
    <row r="111" spans="1:11" x14ac:dyDescent="0.25">
      <c r="A111" s="7">
        <v>3639</v>
      </c>
      <c r="B111" s="8" t="s">
        <v>29</v>
      </c>
      <c r="C111" s="7">
        <v>5179</v>
      </c>
      <c r="D111" s="8" t="s">
        <v>271</v>
      </c>
      <c r="E111" s="7">
        <v>406</v>
      </c>
      <c r="F111" s="8" t="s">
        <v>57</v>
      </c>
      <c r="G111" s="7"/>
      <c r="H111" s="9">
        <v>7</v>
      </c>
      <c r="I111" s="9">
        <v>7</v>
      </c>
      <c r="J111" s="10">
        <v>37.5</v>
      </c>
      <c r="K111" t="str">
        <f t="shared" si="14"/>
        <v>5</v>
      </c>
    </row>
    <row r="112" spans="1:11" x14ac:dyDescent="0.25">
      <c r="A112" s="7">
        <v>3639</v>
      </c>
      <c r="B112" s="8" t="s">
        <v>29</v>
      </c>
      <c r="C112" s="7">
        <v>5179</v>
      </c>
      <c r="D112" s="8" t="s">
        <v>271</v>
      </c>
      <c r="E112" s="7">
        <v>412</v>
      </c>
      <c r="F112" s="8" t="s">
        <v>384</v>
      </c>
      <c r="G112" s="7"/>
      <c r="H112" s="9">
        <v>7</v>
      </c>
      <c r="I112" s="9">
        <v>7</v>
      </c>
      <c r="J112" s="10">
        <v>7.5</v>
      </c>
      <c r="K112" t="str">
        <f t="shared" si="14"/>
        <v>5</v>
      </c>
    </row>
    <row r="113" spans="1:12" x14ac:dyDescent="0.25">
      <c r="A113" s="7">
        <v>3639</v>
      </c>
      <c r="B113" s="8" t="s">
        <v>29</v>
      </c>
      <c r="C113" s="7">
        <v>5329</v>
      </c>
      <c r="D113" s="8" t="s">
        <v>254</v>
      </c>
      <c r="E113" s="7">
        <v>405</v>
      </c>
      <c r="F113" s="8" t="s">
        <v>385</v>
      </c>
      <c r="G113" s="7"/>
      <c r="H113" s="9">
        <v>237.5</v>
      </c>
      <c r="I113" s="9">
        <v>237.5</v>
      </c>
      <c r="J113" s="10">
        <v>260</v>
      </c>
      <c r="K113" t="str">
        <f t="shared" si="14"/>
        <v>5</v>
      </c>
    </row>
    <row r="114" spans="1:12" x14ac:dyDescent="0.25">
      <c r="A114" s="7">
        <v>3723</v>
      </c>
      <c r="B114" s="8" t="s">
        <v>58</v>
      </c>
      <c r="C114" s="7">
        <v>5139</v>
      </c>
      <c r="D114" s="8" t="s">
        <v>240</v>
      </c>
      <c r="E114" s="7"/>
      <c r="F114" s="8"/>
      <c r="G114" s="7"/>
      <c r="H114" s="9">
        <v>12</v>
      </c>
      <c r="I114" s="9">
        <v>12</v>
      </c>
      <c r="J114" s="10">
        <v>15</v>
      </c>
      <c r="K114" t="str">
        <f t="shared" si="14"/>
        <v>5</v>
      </c>
    </row>
    <row r="115" spans="1:12" x14ac:dyDescent="0.25">
      <c r="A115" s="7">
        <v>6310</v>
      </c>
      <c r="B115" s="8" t="s">
        <v>47</v>
      </c>
      <c r="C115" s="7">
        <v>5163</v>
      </c>
      <c r="D115" s="8" t="s">
        <v>15</v>
      </c>
      <c r="E115" s="7"/>
      <c r="F115" s="8"/>
      <c r="G115" s="7"/>
      <c r="H115" s="9">
        <v>200</v>
      </c>
      <c r="I115" s="9">
        <v>200</v>
      </c>
      <c r="J115" s="10">
        <v>200</v>
      </c>
      <c r="K115" t="str">
        <f t="shared" si="14"/>
        <v>5</v>
      </c>
    </row>
    <row r="116" spans="1:12" x14ac:dyDescent="0.25">
      <c r="A116" s="7">
        <v>6399</v>
      </c>
      <c r="B116" s="8" t="s">
        <v>60</v>
      </c>
      <c r="C116" s="7">
        <v>5362</v>
      </c>
      <c r="D116" s="8" t="s">
        <v>272</v>
      </c>
      <c r="E116" s="7"/>
      <c r="F116" s="8"/>
      <c r="G116" s="7"/>
      <c r="H116" s="9">
        <v>20</v>
      </c>
      <c r="I116" s="9">
        <v>60</v>
      </c>
      <c r="J116" s="10">
        <v>40</v>
      </c>
      <c r="K116" t="str">
        <f t="shared" si="14"/>
        <v>5</v>
      </c>
    </row>
    <row r="117" spans="1:12" x14ac:dyDescent="0.25">
      <c r="A117" s="7">
        <v>6399</v>
      </c>
      <c r="B117" s="8" t="s">
        <v>60</v>
      </c>
      <c r="C117" s="7">
        <v>5365</v>
      </c>
      <c r="D117" s="8" t="s">
        <v>291</v>
      </c>
      <c r="E117" s="7"/>
      <c r="F117" s="8"/>
      <c r="G117" s="7"/>
      <c r="H117" s="9">
        <v>0</v>
      </c>
      <c r="I117" s="9">
        <v>3490.7</v>
      </c>
      <c r="J117" s="10">
        <v>2000</v>
      </c>
      <c r="K117" t="str">
        <f t="shared" si="14"/>
        <v>5</v>
      </c>
    </row>
    <row r="118" spans="1:12" x14ac:dyDescent="0.25">
      <c r="A118" s="19" t="s">
        <v>154</v>
      </c>
      <c r="B118" s="20"/>
      <c r="C118" s="19"/>
      <c r="D118" s="20"/>
      <c r="E118" s="19"/>
      <c r="F118" s="20"/>
      <c r="G118" s="19"/>
      <c r="H118" s="21">
        <f>SUM(H97:H117)</f>
        <v>1577.3</v>
      </c>
      <c r="I118" s="21">
        <f>SUM(I97:I117)</f>
        <v>7318</v>
      </c>
      <c r="J118" s="21">
        <f>SUM(J97:J117)</f>
        <v>9976.5</v>
      </c>
      <c r="K118" t="str">
        <f t="shared" si="14"/>
        <v/>
      </c>
      <c r="L118" s="9"/>
    </row>
    <row r="119" spans="1:12" x14ac:dyDescent="0.25">
      <c r="A119" s="7"/>
      <c r="B119" s="8"/>
      <c r="C119" s="7">
        <v>8115</v>
      </c>
      <c r="D119" s="8" t="s">
        <v>247</v>
      </c>
      <c r="E119" s="7"/>
      <c r="F119" s="8"/>
      <c r="G119" s="7"/>
      <c r="H119" s="9">
        <v>0</v>
      </c>
      <c r="I119" s="9">
        <v>20550</v>
      </c>
      <c r="J119" s="10">
        <v>32267.06</v>
      </c>
      <c r="K119" t="str">
        <f t="shared" si="14"/>
        <v>8</v>
      </c>
    </row>
    <row r="120" spans="1:12" x14ac:dyDescent="0.25">
      <c r="A120" s="19" t="s">
        <v>386</v>
      </c>
      <c r="B120" s="20"/>
      <c r="C120" s="19"/>
      <c r="D120" s="20"/>
      <c r="E120" s="19"/>
      <c r="F120" s="20"/>
      <c r="G120" s="19"/>
      <c r="H120" s="21">
        <f>SUM(H119)</f>
        <v>0</v>
      </c>
      <c r="I120" s="21">
        <f t="shared" ref="I120:J120" si="18">SUM(I119)</f>
        <v>20550</v>
      </c>
      <c r="J120" s="21">
        <f t="shared" si="18"/>
        <v>32267.06</v>
      </c>
      <c r="K120" t="str">
        <f t="shared" si="14"/>
        <v/>
      </c>
    </row>
    <row r="121" spans="1:12" x14ac:dyDescent="0.25">
      <c r="A121" s="11" t="s">
        <v>169</v>
      </c>
      <c r="B121" s="12"/>
      <c r="C121" s="11"/>
      <c r="D121" s="12"/>
      <c r="E121" s="11"/>
      <c r="F121" s="12"/>
      <c r="G121" s="11"/>
      <c r="H121" s="13">
        <f>SUM(H96)</f>
        <v>106712</v>
      </c>
      <c r="I121" s="13">
        <f>SUM(I96)</f>
        <v>111320.2</v>
      </c>
      <c r="J121" s="13">
        <f>SUM(J96)</f>
        <v>123242</v>
      </c>
      <c r="K121" t="str">
        <f t="shared" si="14"/>
        <v/>
      </c>
    </row>
    <row r="122" spans="1:12" x14ac:dyDescent="0.25">
      <c r="A122" s="11" t="s">
        <v>170</v>
      </c>
      <c r="B122" s="12"/>
      <c r="C122" s="11"/>
      <c r="D122" s="12"/>
      <c r="E122" s="11"/>
      <c r="F122" s="12"/>
      <c r="G122" s="11"/>
      <c r="H122" s="13">
        <f>SUM(H118)</f>
        <v>1577.3</v>
      </c>
      <c r="I122" s="13">
        <f t="shared" ref="I122:J122" si="19">SUM(I118)</f>
        <v>7318</v>
      </c>
      <c r="J122" s="13">
        <f t="shared" si="19"/>
        <v>9976.5</v>
      </c>
      <c r="K122" t="str">
        <f t="shared" si="14"/>
        <v/>
      </c>
    </row>
    <row r="123" spans="1:12" x14ac:dyDescent="0.25">
      <c r="A123" s="11" t="s">
        <v>387</v>
      </c>
      <c r="B123" s="12"/>
      <c r="C123" s="11"/>
      <c r="D123" s="12"/>
      <c r="E123" s="11"/>
      <c r="F123" s="12"/>
      <c r="G123" s="11"/>
      <c r="H123" s="13">
        <f>H120</f>
        <v>0</v>
      </c>
      <c r="I123" s="13">
        <f t="shared" ref="I123:J123" si="20">I120</f>
        <v>20550</v>
      </c>
      <c r="J123" s="13">
        <f t="shared" si="20"/>
        <v>32267.06</v>
      </c>
      <c r="K123" t="str">
        <f t="shared" si="14"/>
        <v/>
      </c>
    </row>
    <row r="124" spans="1:12" x14ac:dyDescent="0.25">
      <c r="A124" s="11" t="s">
        <v>171</v>
      </c>
      <c r="B124" s="12"/>
      <c r="C124" s="11"/>
      <c r="D124" s="12"/>
      <c r="E124" s="11"/>
      <c r="F124" s="12"/>
      <c r="G124" s="11"/>
      <c r="H124" s="13">
        <f>H121-H122+H123</f>
        <v>105134.7</v>
      </c>
      <c r="I124" s="13">
        <f t="shared" ref="I124:J124" si="21">I121-I122+I123</f>
        <v>124552.2</v>
      </c>
      <c r="J124" s="13">
        <f t="shared" si="21"/>
        <v>145532.56</v>
      </c>
      <c r="K124" t="str">
        <f t="shared" si="14"/>
        <v/>
      </c>
    </row>
    <row r="125" spans="1:12" x14ac:dyDescent="0.25">
      <c r="K125" t="str">
        <f t="shared" si="14"/>
        <v/>
      </c>
    </row>
    <row r="126" spans="1:12" x14ac:dyDescent="0.25">
      <c r="A126" s="4" t="s">
        <v>155</v>
      </c>
      <c r="B126" s="5"/>
      <c r="C126" s="4"/>
      <c r="D126" s="5"/>
      <c r="E126" s="4"/>
      <c r="F126" s="5"/>
      <c r="G126" s="4"/>
      <c r="H126" s="6">
        <f>SUM(H39,H60,H70,H67,H121)</f>
        <v>132806.70000000001</v>
      </c>
      <c r="I126" s="6">
        <f t="shared" ref="I126:J126" si="22">SUM(I39,I60,I70,I67,I121)</f>
        <v>142443.20000000001</v>
      </c>
      <c r="J126" s="6">
        <f t="shared" si="22"/>
        <v>148166.29999999999</v>
      </c>
      <c r="K126" t="str">
        <f t="shared" si="14"/>
        <v/>
      </c>
    </row>
    <row r="127" spans="1:12" x14ac:dyDescent="0.25">
      <c r="A127" s="4" t="s">
        <v>156</v>
      </c>
      <c r="B127" s="5"/>
      <c r="C127" s="4"/>
      <c r="D127" s="5"/>
      <c r="E127" s="4"/>
      <c r="F127" s="5"/>
      <c r="G127" s="4"/>
      <c r="H127" s="6">
        <f>SUM(H122,H61,H40,H17)</f>
        <v>43986.3</v>
      </c>
      <c r="I127" s="6">
        <f>SUM(I122,I61,I40,I17)</f>
        <v>53084.7</v>
      </c>
      <c r="J127" s="6">
        <f>SUM(J122,J61,J40,J17)</f>
        <v>54105.5</v>
      </c>
      <c r="K127" t="str">
        <f t="shared" si="14"/>
        <v/>
      </c>
    </row>
    <row r="128" spans="1:12" x14ac:dyDescent="0.25">
      <c r="A128" s="4" t="s">
        <v>157</v>
      </c>
      <c r="B128" s="5"/>
      <c r="C128" s="4"/>
      <c r="D128" s="5"/>
      <c r="E128" s="4"/>
      <c r="F128" s="5"/>
      <c r="G128" s="4"/>
      <c r="H128" s="6">
        <f>SUM(H79,H123)</f>
        <v>59266.599999999991</v>
      </c>
      <c r="I128" s="6">
        <f t="shared" ref="I128:J128" si="23">SUM(I79,I123)</f>
        <v>94914.400000000009</v>
      </c>
      <c r="J128" s="6">
        <f t="shared" si="23"/>
        <v>28928.66</v>
      </c>
      <c r="K128" t="str">
        <f t="shared" si="14"/>
        <v/>
      </c>
    </row>
    <row r="129" spans="1:11" x14ac:dyDescent="0.25">
      <c r="A129" s="4" t="s">
        <v>159</v>
      </c>
      <c r="B129" s="5"/>
      <c r="C129" s="4"/>
      <c r="D129" s="5"/>
      <c r="E129" s="4"/>
      <c r="F129" s="5"/>
      <c r="G129" s="4"/>
      <c r="H129" s="6">
        <f>H126-H127+H128</f>
        <v>148087</v>
      </c>
      <c r="I129" s="6">
        <f t="shared" ref="I129:J129" si="24">I126-I127+I128</f>
        <v>184272.90000000002</v>
      </c>
      <c r="J129" s="6">
        <f t="shared" si="24"/>
        <v>122989.45999999999</v>
      </c>
      <c r="K129" t="str">
        <f t="shared" si="14"/>
        <v/>
      </c>
    </row>
  </sheetData>
  <mergeCells count="7">
    <mergeCell ref="A63:J63"/>
    <mergeCell ref="A68:J68"/>
    <mergeCell ref="A80:J80"/>
    <mergeCell ref="A2:J2"/>
    <mergeCell ref="A3:J3"/>
    <mergeCell ref="A19:J19"/>
    <mergeCell ref="A42:J42"/>
  </mergeCells>
  <pageMargins left="0.19685039369791668" right="0.19685039369791668" top="0.19685039369791668" bottom="0.39370078739583336" header="0.19685039369791668" footer="0.19685039369791668"/>
  <pageSetup paperSize="9" scale="74" fitToHeight="0" orientation="landscape" r:id="rId1"/>
  <headerFooter>
    <oddFooter>&amp;R&amp;D (str. &amp;P z &amp;N)</oddFooter>
  </headerFooter>
  <ignoredErrors>
    <ignoredError sqref="H78:J7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9"/>
  <sheetViews>
    <sheetView topLeftCell="G203" zoomScaleNormal="100" workbookViewId="0">
      <selection activeCell="H229" sqref="H229"/>
    </sheetView>
  </sheetViews>
  <sheetFormatPr defaultRowHeight="14.4" x14ac:dyDescent="0.25"/>
  <cols>
    <col min="1" max="1" width="4.90625" style="1" customWidth="1"/>
    <col min="2" max="2" width="25.6328125" style="2" customWidth="1"/>
    <col min="3" max="3" width="5.08984375" style="1" customWidth="1"/>
    <col min="4" max="4" width="25.54296875" style="2" customWidth="1"/>
    <col min="5" max="5" width="14.6328125" style="1" customWidth="1"/>
    <col min="6" max="6" width="37.453125" style="2" customWidth="1"/>
    <col min="7" max="7" width="6.08984375" style="1" customWidth="1"/>
    <col min="8" max="8" width="14.08984375" style="3" customWidth="1"/>
    <col min="9" max="10" width="14.90625" style="3" customWidth="1"/>
    <col min="11" max="11" width="8.7265625" hidden="1" customWidth="1"/>
  </cols>
  <sheetData>
    <row r="1" spans="1:13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3" s="15" customFormat="1" ht="15.6" customHeight="1" x14ac:dyDescent="0.25">
      <c r="A2" s="43" t="s">
        <v>183</v>
      </c>
      <c r="B2" s="43"/>
      <c r="C2" s="43"/>
      <c r="D2" s="43"/>
      <c r="E2" s="43"/>
      <c r="F2" s="43"/>
      <c r="G2" s="43"/>
      <c r="H2" s="43"/>
      <c r="I2" s="43"/>
      <c r="J2" s="43"/>
    </row>
    <row r="3" spans="1:13" s="15" customFormat="1" ht="15.6" customHeight="1" x14ac:dyDescent="0.25">
      <c r="A3" s="44" t="s">
        <v>81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x14ac:dyDescent="0.25">
      <c r="A4" s="7"/>
      <c r="B4" s="8"/>
      <c r="C4" s="7">
        <v>1343</v>
      </c>
      <c r="D4" s="8" t="s">
        <v>242</v>
      </c>
      <c r="E4" s="7"/>
      <c r="F4" s="8"/>
      <c r="G4" s="7"/>
      <c r="H4" s="9">
        <v>100</v>
      </c>
      <c r="I4" s="9">
        <v>100</v>
      </c>
      <c r="J4" s="10">
        <v>100</v>
      </c>
      <c r="K4" t="str">
        <f>LEFT(C4,1)</f>
        <v>1</v>
      </c>
    </row>
    <row r="5" spans="1:13" x14ac:dyDescent="0.25">
      <c r="A5" s="7"/>
      <c r="B5" s="8"/>
      <c r="C5" s="7">
        <v>1361</v>
      </c>
      <c r="D5" s="8" t="s">
        <v>5</v>
      </c>
      <c r="E5" s="7"/>
      <c r="F5" s="8"/>
      <c r="G5" s="7"/>
      <c r="H5" s="9">
        <v>1</v>
      </c>
      <c r="I5" s="9">
        <v>1</v>
      </c>
      <c r="J5" s="10">
        <v>1</v>
      </c>
      <c r="K5" t="str">
        <f t="shared" ref="K5:K72" si="0">LEFT(C5,1)</f>
        <v>1</v>
      </c>
    </row>
    <row r="6" spans="1:13" x14ac:dyDescent="0.25">
      <c r="A6" s="7"/>
      <c r="B6" s="8"/>
      <c r="C6" s="7">
        <v>4113</v>
      </c>
      <c r="D6" s="8" t="s">
        <v>388</v>
      </c>
      <c r="E6" s="7">
        <v>581</v>
      </c>
      <c r="F6" s="8" t="s">
        <v>389</v>
      </c>
      <c r="G6" s="7">
        <v>90003</v>
      </c>
      <c r="H6" s="9">
        <v>0</v>
      </c>
      <c r="I6" s="9">
        <v>277.2</v>
      </c>
      <c r="J6" s="10"/>
      <c r="K6" t="str">
        <f t="shared" si="0"/>
        <v>4</v>
      </c>
    </row>
    <row r="7" spans="1:13" x14ac:dyDescent="0.25">
      <c r="A7" s="7"/>
      <c r="B7" s="8"/>
      <c r="C7" s="7">
        <v>4113</v>
      </c>
      <c r="D7" s="8" t="s">
        <v>388</v>
      </c>
      <c r="E7" s="7">
        <v>581</v>
      </c>
      <c r="F7" s="8" t="s">
        <v>389</v>
      </c>
      <c r="G7" s="7">
        <v>90006</v>
      </c>
      <c r="H7" s="9">
        <v>0</v>
      </c>
      <c r="I7" s="9">
        <v>48.9</v>
      </c>
      <c r="J7" s="10"/>
      <c r="K7" t="str">
        <f t="shared" si="0"/>
        <v>4</v>
      </c>
    </row>
    <row r="8" spans="1:13" x14ac:dyDescent="0.25">
      <c r="A8" s="7"/>
      <c r="B8" s="8"/>
      <c r="C8" s="7">
        <v>4222</v>
      </c>
      <c r="D8" s="8" t="s">
        <v>390</v>
      </c>
      <c r="E8" s="7">
        <v>5412</v>
      </c>
      <c r="F8" s="8" t="s">
        <v>391</v>
      </c>
      <c r="G8" s="7">
        <v>551</v>
      </c>
      <c r="H8" s="9">
        <v>0</v>
      </c>
      <c r="I8" s="9">
        <v>499</v>
      </c>
      <c r="J8" s="10"/>
      <c r="K8" t="str">
        <f t="shared" si="0"/>
        <v>4</v>
      </c>
    </row>
    <row r="9" spans="1:13" x14ac:dyDescent="0.25">
      <c r="A9" s="7">
        <v>3632</v>
      </c>
      <c r="B9" s="8" t="s">
        <v>292</v>
      </c>
      <c r="C9" s="7">
        <v>2139</v>
      </c>
      <c r="D9" s="8" t="s">
        <v>293</v>
      </c>
      <c r="E9" s="7">
        <v>399</v>
      </c>
      <c r="F9" s="8" t="s">
        <v>392</v>
      </c>
      <c r="G9" s="7"/>
      <c r="H9" s="9">
        <v>20</v>
      </c>
      <c r="I9" s="9">
        <v>20</v>
      </c>
      <c r="J9" s="10">
        <v>20</v>
      </c>
      <c r="K9" t="str">
        <f t="shared" si="0"/>
        <v>2</v>
      </c>
    </row>
    <row r="10" spans="1:13" x14ac:dyDescent="0.25">
      <c r="A10" s="7">
        <v>3639</v>
      </c>
      <c r="B10" s="8" t="s">
        <v>29</v>
      </c>
      <c r="C10" s="7">
        <v>2131</v>
      </c>
      <c r="D10" s="8" t="s">
        <v>294</v>
      </c>
      <c r="E10" s="7">
        <v>393</v>
      </c>
      <c r="F10" s="8" t="s">
        <v>78</v>
      </c>
      <c r="G10" s="7"/>
      <c r="H10" s="9">
        <v>1300</v>
      </c>
      <c r="I10" s="9">
        <v>1300</v>
      </c>
      <c r="J10" s="10">
        <v>1300</v>
      </c>
      <c r="K10" t="str">
        <f t="shared" si="0"/>
        <v>2</v>
      </c>
    </row>
    <row r="11" spans="1:13" x14ac:dyDescent="0.25">
      <c r="A11" s="7">
        <v>3639</v>
      </c>
      <c r="B11" s="8" t="s">
        <v>29</v>
      </c>
      <c r="C11" s="7">
        <v>2132</v>
      </c>
      <c r="D11" s="8" t="s">
        <v>287</v>
      </c>
      <c r="E11" s="7">
        <v>398</v>
      </c>
      <c r="F11" s="8" t="s">
        <v>393</v>
      </c>
      <c r="G11" s="7"/>
      <c r="H11" s="9">
        <v>77</v>
      </c>
      <c r="I11" s="9">
        <v>77</v>
      </c>
      <c r="J11" s="10">
        <v>70</v>
      </c>
      <c r="K11" t="str">
        <f t="shared" si="0"/>
        <v>2</v>
      </c>
    </row>
    <row r="12" spans="1:13" x14ac:dyDescent="0.25">
      <c r="A12" s="7">
        <v>3639</v>
      </c>
      <c r="B12" s="8" t="s">
        <v>29</v>
      </c>
      <c r="C12" s="7">
        <v>3111</v>
      </c>
      <c r="D12" s="8" t="s">
        <v>63</v>
      </c>
      <c r="E12" s="7"/>
      <c r="F12" s="8"/>
      <c r="G12" s="7"/>
      <c r="H12" s="9">
        <v>200</v>
      </c>
      <c r="I12" s="9">
        <v>200</v>
      </c>
      <c r="J12" s="10"/>
      <c r="K12" t="str">
        <f t="shared" si="0"/>
        <v>3</v>
      </c>
    </row>
    <row r="13" spans="1:13" x14ac:dyDescent="0.25">
      <c r="A13" s="7">
        <v>6171</v>
      </c>
      <c r="B13" s="8" t="s">
        <v>18</v>
      </c>
      <c r="C13" s="7">
        <v>2111</v>
      </c>
      <c r="D13" s="8" t="s">
        <v>258</v>
      </c>
      <c r="E13" s="7">
        <v>400</v>
      </c>
      <c r="F13" s="8" t="s">
        <v>394</v>
      </c>
      <c r="G13" s="7"/>
      <c r="H13" s="9">
        <v>0.1</v>
      </c>
      <c r="I13" s="9">
        <v>0.1</v>
      </c>
      <c r="J13" s="10"/>
      <c r="K13" t="str">
        <f>LEFT(C13,1)</f>
        <v>2</v>
      </c>
    </row>
    <row r="14" spans="1:13" x14ac:dyDescent="0.25">
      <c r="A14" s="7">
        <v>6171</v>
      </c>
      <c r="B14" s="8" t="s">
        <v>18</v>
      </c>
      <c r="C14" s="7">
        <v>2119</v>
      </c>
      <c r="D14" s="8" t="s">
        <v>64</v>
      </c>
      <c r="E14" s="7"/>
      <c r="F14" s="8"/>
      <c r="G14" s="7"/>
      <c r="H14" s="9">
        <v>30</v>
      </c>
      <c r="I14" s="9">
        <v>30</v>
      </c>
      <c r="J14" s="10">
        <v>30</v>
      </c>
      <c r="K14" t="str">
        <f t="shared" si="0"/>
        <v>2</v>
      </c>
    </row>
    <row r="15" spans="1:13" x14ac:dyDescent="0.25">
      <c r="A15" s="7">
        <v>6171</v>
      </c>
      <c r="B15" s="8" t="s">
        <v>18</v>
      </c>
      <c r="C15" s="7">
        <v>2322</v>
      </c>
      <c r="D15" s="8" t="s">
        <v>395</v>
      </c>
      <c r="E15" s="7"/>
      <c r="F15" s="8"/>
      <c r="G15" s="7"/>
      <c r="H15" s="9">
        <v>0</v>
      </c>
      <c r="I15" s="9">
        <v>54.3</v>
      </c>
      <c r="J15" s="10"/>
      <c r="K15" t="str">
        <f t="shared" si="0"/>
        <v>2</v>
      </c>
    </row>
    <row r="16" spans="1:13" x14ac:dyDescent="0.25">
      <c r="A16" s="19" t="s">
        <v>174</v>
      </c>
      <c r="B16" s="20"/>
      <c r="C16" s="19"/>
      <c r="D16" s="20"/>
      <c r="E16" s="20"/>
      <c r="F16" s="20"/>
      <c r="G16" s="19"/>
      <c r="H16" s="21">
        <f>SUM(H4:H15)</f>
        <v>1728.1</v>
      </c>
      <c r="I16" s="21">
        <f>SUM(I4:I15)</f>
        <v>2607.5</v>
      </c>
      <c r="J16" s="21">
        <f>SUM(J4:J15)</f>
        <v>1521</v>
      </c>
      <c r="K16" t="str">
        <f t="shared" si="0"/>
        <v/>
      </c>
      <c r="L16" s="18"/>
      <c r="M16" s="18"/>
    </row>
    <row r="17" spans="1:11" x14ac:dyDescent="0.25">
      <c r="A17" s="7">
        <v>2212</v>
      </c>
      <c r="B17" s="8" t="s">
        <v>65</v>
      </c>
      <c r="C17" s="7">
        <v>5171</v>
      </c>
      <c r="D17" s="8" t="s">
        <v>16</v>
      </c>
      <c r="E17" s="7">
        <v>551</v>
      </c>
      <c r="F17" s="8" t="s">
        <v>396</v>
      </c>
      <c r="G17" s="7"/>
      <c r="H17" s="9">
        <v>2000</v>
      </c>
      <c r="I17" s="9">
        <v>2000</v>
      </c>
      <c r="J17" s="10"/>
      <c r="K17" t="str">
        <f t="shared" si="0"/>
        <v>5</v>
      </c>
    </row>
    <row r="18" spans="1:11" x14ac:dyDescent="0.25">
      <c r="A18" s="7">
        <v>2212</v>
      </c>
      <c r="B18" s="8" t="s">
        <v>65</v>
      </c>
      <c r="C18" s="7">
        <v>6121</v>
      </c>
      <c r="D18" s="8" t="s">
        <v>66</v>
      </c>
      <c r="E18" s="7">
        <v>545</v>
      </c>
      <c r="F18" s="8" t="s">
        <v>397</v>
      </c>
      <c r="G18" s="7"/>
      <c r="H18" s="9">
        <v>300</v>
      </c>
      <c r="I18" s="9">
        <v>300</v>
      </c>
      <c r="J18" s="10"/>
      <c r="K18" t="str">
        <f t="shared" si="0"/>
        <v>6</v>
      </c>
    </row>
    <row r="19" spans="1:11" x14ac:dyDescent="0.25">
      <c r="A19" s="7">
        <v>2212</v>
      </c>
      <c r="B19" s="8" t="s">
        <v>65</v>
      </c>
      <c r="C19" s="7">
        <v>6121</v>
      </c>
      <c r="D19" s="8" t="s">
        <v>66</v>
      </c>
      <c r="E19" s="7">
        <v>575</v>
      </c>
      <c r="F19" s="8" t="s">
        <v>295</v>
      </c>
      <c r="G19" s="7"/>
      <c r="H19" s="9">
        <v>10000</v>
      </c>
      <c r="I19" s="9">
        <v>20000</v>
      </c>
      <c r="J19" s="10">
        <v>16000</v>
      </c>
      <c r="K19" t="str">
        <f t="shared" si="0"/>
        <v>6</v>
      </c>
    </row>
    <row r="20" spans="1:11" x14ac:dyDescent="0.25">
      <c r="A20" s="7">
        <v>2212</v>
      </c>
      <c r="B20" s="8" t="s">
        <v>65</v>
      </c>
      <c r="C20" s="7">
        <v>6121</v>
      </c>
      <c r="D20" s="8" t="s">
        <v>66</v>
      </c>
      <c r="E20" s="7">
        <v>50221</v>
      </c>
      <c r="F20" s="8" t="s">
        <v>398</v>
      </c>
      <c r="G20" s="7"/>
      <c r="H20" s="9">
        <v>28000</v>
      </c>
      <c r="I20" s="9">
        <v>28000</v>
      </c>
      <c r="J20" s="10"/>
      <c r="K20" t="str">
        <f t="shared" si="0"/>
        <v>6</v>
      </c>
    </row>
    <row r="21" spans="1:11" x14ac:dyDescent="0.25">
      <c r="A21" s="7">
        <v>2212</v>
      </c>
      <c r="B21" s="8" t="s">
        <v>65</v>
      </c>
      <c r="C21" s="7">
        <v>6121</v>
      </c>
      <c r="D21" s="8" t="s">
        <v>66</v>
      </c>
      <c r="E21" s="7">
        <v>521211</v>
      </c>
      <c r="F21" s="8" t="s">
        <v>399</v>
      </c>
      <c r="G21" s="7"/>
      <c r="H21" s="9">
        <v>150</v>
      </c>
      <c r="I21" s="9">
        <v>150</v>
      </c>
      <c r="J21" s="10"/>
      <c r="K21" t="str">
        <f t="shared" si="0"/>
        <v>6</v>
      </c>
    </row>
    <row r="22" spans="1:11" x14ac:dyDescent="0.25">
      <c r="A22" s="7">
        <v>2212</v>
      </c>
      <c r="B22" s="8" t="s">
        <v>65</v>
      </c>
      <c r="C22" s="7">
        <v>6121</v>
      </c>
      <c r="D22" s="8" t="s">
        <v>66</v>
      </c>
      <c r="E22" s="7">
        <v>521212</v>
      </c>
      <c r="F22" s="8" t="s">
        <v>400</v>
      </c>
      <c r="G22" s="7"/>
      <c r="H22" s="9">
        <v>150</v>
      </c>
      <c r="I22" s="9">
        <v>150</v>
      </c>
      <c r="J22" s="10"/>
      <c r="K22" t="str">
        <f t="shared" si="0"/>
        <v>6</v>
      </c>
    </row>
    <row r="23" spans="1:11" x14ac:dyDescent="0.25">
      <c r="A23" s="7">
        <v>2212</v>
      </c>
      <c r="B23" s="8" t="s">
        <v>65</v>
      </c>
      <c r="C23" s="7">
        <v>6121</v>
      </c>
      <c r="D23" s="8" t="s">
        <v>66</v>
      </c>
      <c r="E23" s="7">
        <v>521213</v>
      </c>
      <c r="F23" s="8" t="s">
        <v>401</v>
      </c>
      <c r="G23" s="7"/>
      <c r="H23" s="9">
        <v>150</v>
      </c>
      <c r="I23" s="9">
        <v>150</v>
      </c>
      <c r="J23" s="10"/>
      <c r="K23" t="str">
        <f t="shared" si="0"/>
        <v>6</v>
      </c>
    </row>
    <row r="24" spans="1:11" x14ac:dyDescent="0.25">
      <c r="A24" s="7">
        <v>2219</v>
      </c>
      <c r="B24" s="8" t="s">
        <v>67</v>
      </c>
      <c r="C24" s="7">
        <v>5171</v>
      </c>
      <c r="D24" s="8" t="s">
        <v>16</v>
      </c>
      <c r="E24" s="7">
        <v>574</v>
      </c>
      <c r="F24" s="8" t="s">
        <v>402</v>
      </c>
      <c r="G24" s="7"/>
      <c r="H24" s="9">
        <v>0</v>
      </c>
      <c r="I24" s="9">
        <v>800</v>
      </c>
      <c r="J24" s="10"/>
      <c r="K24" t="str">
        <f t="shared" si="0"/>
        <v>5</v>
      </c>
    </row>
    <row r="25" spans="1:11" x14ac:dyDescent="0.25">
      <c r="A25" s="7">
        <v>2219</v>
      </c>
      <c r="B25" s="8" t="s">
        <v>67</v>
      </c>
      <c r="C25" s="7">
        <v>6121</v>
      </c>
      <c r="D25" s="8" t="s">
        <v>66</v>
      </c>
      <c r="E25" s="7">
        <v>506</v>
      </c>
      <c r="F25" s="8" t="s">
        <v>68</v>
      </c>
      <c r="G25" s="7"/>
      <c r="H25" s="9"/>
      <c r="I25" s="9"/>
      <c r="J25" s="10">
        <v>600</v>
      </c>
      <c r="K25" t="str">
        <f t="shared" si="0"/>
        <v>6</v>
      </c>
    </row>
    <row r="26" spans="1:11" x14ac:dyDescent="0.25">
      <c r="A26" s="7">
        <v>2219</v>
      </c>
      <c r="B26" s="8" t="s">
        <v>67</v>
      </c>
      <c r="C26" s="7">
        <v>6121</v>
      </c>
      <c r="D26" s="8" t="s">
        <v>66</v>
      </c>
      <c r="E26" s="7">
        <v>552</v>
      </c>
      <c r="F26" s="8" t="s">
        <v>69</v>
      </c>
      <c r="G26" s="7"/>
      <c r="H26" s="9">
        <v>100</v>
      </c>
      <c r="I26" s="9">
        <v>100</v>
      </c>
      <c r="J26" s="10">
        <v>700</v>
      </c>
      <c r="K26" t="str">
        <f t="shared" si="0"/>
        <v>6</v>
      </c>
    </row>
    <row r="27" spans="1:11" x14ac:dyDescent="0.25">
      <c r="A27" s="7">
        <v>2219</v>
      </c>
      <c r="B27" s="8" t="s">
        <v>67</v>
      </c>
      <c r="C27" s="7">
        <v>6121</v>
      </c>
      <c r="D27" s="8" t="s">
        <v>66</v>
      </c>
      <c r="E27" s="7">
        <v>578</v>
      </c>
      <c r="F27" s="8" t="s">
        <v>403</v>
      </c>
      <c r="G27" s="7"/>
      <c r="H27" s="9"/>
      <c r="I27" s="9"/>
      <c r="J27" s="10">
        <v>300</v>
      </c>
      <c r="K27" t="str">
        <f t="shared" si="0"/>
        <v>6</v>
      </c>
    </row>
    <row r="28" spans="1:11" x14ac:dyDescent="0.25">
      <c r="A28" s="7">
        <v>2219</v>
      </c>
      <c r="B28" s="8" t="s">
        <v>67</v>
      </c>
      <c r="C28" s="7">
        <v>6121</v>
      </c>
      <c r="D28" s="8" t="s">
        <v>66</v>
      </c>
      <c r="E28" s="7">
        <v>51821</v>
      </c>
      <c r="F28" s="8" t="s">
        <v>404</v>
      </c>
      <c r="G28" s="7"/>
      <c r="H28" s="9">
        <v>100</v>
      </c>
      <c r="I28" s="9">
        <v>100</v>
      </c>
      <c r="J28" s="10"/>
      <c r="K28" t="str">
        <f t="shared" si="0"/>
        <v>6</v>
      </c>
    </row>
    <row r="29" spans="1:11" x14ac:dyDescent="0.25">
      <c r="A29" s="7">
        <v>2219</v>
      </c>
      <c r="B29" s="8" t="s">
        <v>67</v>
      </c>
      <c r="C29" s="7">
        <v>6121</v>
      </c>
      <c r="D29" s="8" t="s">
        <v>66</v>
      </c>
      <c r="E29" s="7">
        <v>57420</v>
      </c>
      <c r="F29" s="8" t="s">
        <v>296</v>
      </c>
      <c r="G29" s="7"/>
      <c r="H29" s="9">
        <v>0</v>
      </c>
      <c r="I29" s="9">
        <v>1789.9</v>
      </c>
      <c r="J29" s="10"/>
      <c r="K29" t="str">
        <f t="shared" si="0"/>
        <v>6</v>
      </c>
    </row>
    <row r="30" spans="1:11" x14ac:dyDescent="0.25">
      <c r="A30" s="7">
        <v>2219</v>
      </c>
      <c r="B30" s="8" t="s">
        <v>67</v>
      </c>
      <c r="C30" s="7">
        <v>6121</v>
      </c>
      <c r="D30" s="8" t="s">
        <v>66</v>
      </c>
      <c r="E30" s="7">
        <v>521214</v>
      </c>
      <c r="F30" s="8" t="s">
        <v>405</v>
      </c>
      <c r="G30" s="7"/>
      <c r="H30" s="9">
        <v>1000</v>
      </c>
      <c r="I30" s="9">
        <v>1000</v>
      </c>
      <c r="J30" s="10">
        <v>600</v>
      </c>
      <c r="K30" t="str">
        <f t="shared" si="0"/>
        <v>6</v>
      </c>
    </row>
    <row r="31" spans="1:11" x14ac:dyDescent="0.25">
      <c r="A31" s="7">
        <v>2229</v>
      </c>
      <c r="B31" s="8" t="s">
        <v>71</v>
      </c>
      <c r="C31" s="7">
        <v>5137</v>
      </c>
      <c r="D31" s="8" t="s">
        <v>340</v>
      </c>
      <c r="E31" s="7">
        <v>504</v>
      </c>
      <c r="F31" s="8" t="s">
        <v>72</v>
      </c>
      <c r="G31" s="7"/>
      <c r="H31" s="9">
        <v>100</v>
      </c>
      <c r="I31" s="9">
        <v>86.5</v>
      </c>
      <c r="J31" s="10">
        <v>100</v>
      </c>
      <c r="K31" t="str">
        <f t="shared" si="0"/>
        <v>5</v>
      </c>
    </row>
    <row r="32" spans="1:11" ht="14.4" customHeight="1" x14ac:dyDescent="0.25">
      <c r="A32" s="7">
        <v>2229</v>
      </c>
      <c r="B32" s="8" t="s">
        <v>71</v>
      </c>
      <c r="C32" s="7">
        <v>5139</v>
      </c>
      <c r="D32" s="8" t="s">
        <v>240</v>
      </c>
      <c r="E32" s="7">
        <v>504</v>
      </c>
      <c r="F32" s="8" t="s">
        <v>72</v>
      </c>
      <c r="G32" s="7"/>
      <c r="H32" s="9">
        <v>0</v>
      </c>
      <c r="I32" s="9">
        <v>13.5</v>
      </c>
      <c r="J32" s="10"/>
      <c r="K32" t="str">
        <f t="shared" si="0"/>
        <v>5</v>
      </c>
    </row>
    <row r="33" spans="1:11" x14ac:dyDescent="0.25">
      <c r="A33" s="7">
        <v>2333</v>
      </c>
      <c r="B33" s="8" t="s">
        <v>297</v>
      </c>
      <c r="C33" s="7">
        <v>6121</v>
      </c>
      <c r="D33" s="8" t="s">
        <v>66</v>
      </c>
      <c r="E33" s="7">
        <v>521215</v>
      </c>
      <c r="F33" s="8" t="s">
        <v>406</v>
      </c>
      <c r="G33" s="7"/>
      <c r="H33" s="9">
        <v>300</v>
      </c>
      <c r="I33" s="9">
        <v>300</v>
      </c>
      <c r="J33" s="10">
        <v>300</v>
      </c>
      <c r="K33" t="str">
        <f t="shared" si="0"/>
        <v>6</v>
      </c>
    </row>
    <row r="34" spans="1:11" x14ac:dyDescent="0.25">
      <c r="A34" s="7">
        <v>3111</v>
      </c>
      <c r="B34" s="8" t="s">
        <v>34</v>
      </c>
      <c r="C34" s="7">
        <v>6121</v>
      </c>
      <c r="D34" s="8" t="s">
        <v>66</v>
      </c>
      <c r="E34" s="7">
        <v>571</v>
      </c>
      <c r="F34" s="8" t="s">
        <v>73</v>
      </c>
      <c r="G34" s="7"/>
      <c r="H34" s="9">
        <v>1500</v>
      </c>
      <c r="I34" s="9">
        <v>3300</v>
      </c>
      <c r="J34" s="10">
        <v>3000</v>
      </c>
      <c r="K34" t="str">
        <f t="shared" si="0"/>
        <v>6</v>
      </c>
    </row>
    <row r="35" spans="1:11" x14ac:dyDescent="0.25">
      <c r="A35" s="7">
        <v>3111</v>
      </c>
      <c r="B35" s="8" t="s">
        <v>34</v>
      </c>
      <c r="C35" s="7">
        <v>6121</v>
      </c>
      <c r="D35" s="8" t="s">
        <v>66</v>
      </c>
      <c r="E35" s="7">
        <v>57122</v>
      </c>
      <c r="F35" s="8" t="s">
        <v>407</v>
      </c>
      <c r="G35" s="7"/>
      <c r="H35" s="9"/>
      <c r="I35" s="9"/>
      <c r="J35" s="10">
        <v>500</v>
      </c>
      <c r="K35" t="str">
        <f t="shared" si="0"/>
        <v>6</v>
      </c>
    </row>
    <row r="36" spans="1:11" x14ac:dyDescent="0.25">
      <c r="A36" s="7">
        <v>3113</v>
      </c>
      <c r="B36" s="8" t="s">
        <v>35</v>
      </c>
      <c r="C36" s="7">
        <v>6121</v>
      </c>
      <c r="D36" s="8" t="s">
        <v>66</v>
      </c>
      <c r="E36" s="7">
        <v>582</v>
      </c>
      <c r="F36" s="8" t="s">
        <v>382</v>
      </c>
      <c r="G36" s="7"/>
      <c r="H36" s="9">
        <v>1900</v>
      </c>
      <c r="I36" s="9">
        <v>0</v>
      </c>
      <c r="J36" s="10"/>
      <c r="K36" t="str">
        <f t="shared" si="0"/>
        <v>6</v>
      </c>
    </row>
    <row r="37" spans="1:11" x14ac:dyDescent="0.25">
      <c r="A37" s="7">
        <v>3113</v>
      </c>
      <c r="B37" s="8" t="s">
        <v>35</v>
      </c>
      <c r="C37" s="7">
        <v>6121</v>
      </c>
      <c r="D37" s="8" t="s">
        <v>66</v>
      </c>
      <c r="E37" s="7">
        <v>55321</v>
      </c>
      <c r="F37" s="8" t="s">
        <v>408</v>
      </c>
      <c r="G37" s="7"/>
      <c r="H37" s="9">
        <v>17000</v>
      </c>
      <c r="I37" s="9">
        <v>21500</v>
      </c>
      <c r="J37" s="10">
        <v>500</v>
      </c>
      <c r="K37" t="str">
        <f t="shared" si="0"/>
        <v>6</v>
      </c>
    </row>
    <row r="38" spans="1:11" x14ac:dyDescent="0.25">
      <c r="A38" s="7">
        <v>3231</v>
      </c>
      <c r="B38" s="8" t="s">
        <v>37</v>
      </c>
      <c r="C38" s="7">
        <v>5171</v>
      </c>
      <c r="D38" s="8" t="s">
        <v>16</v>
      </c>
      <c r="E38" s="7">
        <v>140721</v>
      </c>
      <c r="F38" s="8" t="s">
        <v>409</v>
      </c>
      <c r="G38" s="7"/>
      <c r="H38" s="9">
        <v>500</v>
      </c>
      <c r="I38" s="9">
        <v>500</v>
      </c>
      <c r="J38" s="10"/>
      <c r="K38" s="30">
        <v>6</v>
      </c>
    </row>
    <row r="39" spans="1:11" x14ac:dyDescent="0.25">
      <c r="A39" s="7">
        <v>3315</v>
      </c>
      <c r="B39" s="8" t="s">
        <v>32</v>
      </c>
      <c r="C39" s="7">
        <v>5171</v>
      </c>
      <c r="D39" s="8" t="s">
        <v>16</v>
      </c>
      <c r="E39" s="7">
        <v>537</v>
      </c>
      <c r="F39" s="8" t="s">
        <v>74</v>
      </c>
      <c r="G39" s="7"/>
      <c r="H39" s="9">
        <v>500</v>
      </c>
      <c r="I39" s="9">
        <v>500</v>
      </c>
      <c r="J39" s="10"/>
      <c r="K39" t="str">
        <f t="shared" si="0"/>
        <v>5</v>
      </c>
    </row>
    <row r="40" spans="1:11" x14ac:dyDescent="0.25">
      <c r="A40" s="7">
        <v>3315</v>
      </c>
      <c r="B40" s="8" t="s">
        <v>32</v>
      </c>
      <c r="C40" s="7">
        <v>6121</v>
      </c>
      <c r="D40" s="8" t="s">
        <v>66</v>
      </c>
      <c r="E40" s="7">
        <v>583</v>
      </c>
      <c r="F40" s="8"/>
      <c r="G40" s="7"/>
      <c r="H40" s="9">
        <v>0</v>
      </c>
      <c r="I40" s="9">
        <v>1750</v>
      </c>
      <c r="J40" s="10">
        <v>1750</v>
      </c>
      <c r="K40" t="str">
        <f t="shared" si="0"/>
        <v>6</v>
      </c>
    </row>
    <row r="41" spans="1:11" x14ac:dyDescent="0.25">
      <c r="A41" s="7">
        <v>3315</v>
      </c>
      <c r="B41" s="8" t="s">
        <v>32</v>
      </c>
      <c r="C41" s="7">
        <v>6121</v>
      </c>
      <c r="D41" s="8" t="s">
        <v>66</v>
      </c>
      <c r="E41" s="7">
        <v>521216</v>
      </c>
      <c r="F41" s="8" t="s">
        <v>325</v>
      </c>
      <c r="G41" s="7"/>
      <c r="H41" s="9">
        <v>150</v>
      </c>
      <c r="I41" s="9">
        <v>150</v>
      </c>
      <c r="J41" s="10">
        <v>250</v>
      </c>
      <c r="K41" t="str">
        <f t="shared" si="0"/>
        <v>6</v>
      </c>
    </row>
    <row r="42" spans="1:11" x14ac:dyDescent="0.25">
      <c r="A42" s="7">
        <v>3315</v>
      </c>
      <c r="B42" s="8" t="s">
        <v>32</v>
      </c>
      <c r="C42" s="7">
        <v>6122</v>
      </c>
      <c r="D42" s="8" t="s">
        <v>70</v>
      </c>
      <c r="E42" s="7">
        <v>521217</v>
      </c>
      <c r="F42" s="8" t="s">
        <v>326</v>
      </c>
      <c r="G42" s="7"/>
      <c r="H42" s="9">
        <v>300</v>
      </c>
      <c r="I42" s="9">
        <v>300</v>
      </c>
      <c r="J42" s="10"/>
      <c r="K42" t="str">
        <f t="shared" si="0"/>
        <v>6</v>
      </c>
    </row>
    <row r="43" spans="1:11" x14ac:dyDescent="0.25">
      <c r="A43" s="7">
        <v>3322</v>
      </c>
      <c r="B43" s="8" t="s">
        <v>75</v>
      </c>
      <c r="C43" s="7">
        <v>6121</v>
      </c>
      <c r="D43" s="8" t="s">
        <v>66</v>
      </c>
      <c r="E43" s="7">
        <v>530</v>
      </c>
      <c r="F43" s="8" t="s">
        <v>410</v>
      </c>
      <c r="G43" s="7"/>
      <c r="H43" s="9">
        <v>7300</v>
      </c>
      <c r="I43" s="9">
        <v>2310.5</v>
      </c>
      <c r="J43" s="10"/>
      <c r="K43" t="str">
        <f t="shared" si="0"/>
        <v>6</v>
      </c>
    </row>
    <row r="44" spans="1:11" x14ac:dyDescent="0.25">
      <c r="A44" s="7">
        <v>3322</v>
      </c>
      <c r="B44" s="8" t="s">
        <v>75</v>
      </c>
      <c r="C44" s="7">
        <v>6121</v>
      </c>
      <c r="D44" s="8" t="s">
        <v>66</v>
      </c>
      <c r="E44" s="7">
        <v>530</v>
      </c>
      <c r="F44" s="8" t="s">
        <v>410</v>
      </c>
      <c r="G44" s="7">
        <v>17969</v>
      </c>
      <c r="H44" s="9">
        <v>0</v>
      </c>
      <c r="I44" s="9">
        <v>4989.5</v>
      </c>
      <c r="J44" s="10"/>
      <c r="K44" t="str">
        <f t="shared" si="0"/>
        <v>6</v>
      </c>
    </row>
    <row r="45" spans="1:11" x14ac:dyDescent="0.25">
      <c r="A45" s="7">
        <v>3322</v>
      </c>
      <c r="B45" s="8" t="s">
        <v>75</v>
      </c>
      <c r="C45" s="7">
        <v>6121</v>
      </c>
      <c r="D45" s="8" t="s">
        <v>66</v>
      </c>
      <c r="E45" s="7">
        <v>521218</v>
      </c>
      <c r="F45" s="8" t="s">
        <v>411</v>
      </c>
      <c r="G45" s="7"/>
      <c r="H45" s="9">
        <v>250</v>
      </c>
      <c r="I45" s="9">
        <v>250</v>
      </c>
      <c r="J45" s="10"/>
      <c r="K45" t="str">
        <f t="shared" si="0"/>
        <v>6</v>
      </c>
    </row>
    <row r="46" spans="1:11" x14ac:dyDescent="0.25">
      <c r="A46" s="7">
        <v>3412</v>
      </c>
      <c r="B46" s="8" t="s">
        <v>298</v>
      </c>
      <c r="C46" s="7">
        <v>6121</v>
      </c>
      <c r="D46" s="8" t="s">
        <v>66</v>
      </c>
      <c r="E46" s="7">
        <v>56021</v>
      </c>
      <c r="F46" s="8" t="s">
        <v>412</v>
      </c>
      <c r="G46" s="7"/>
      <c r="H46" s="9">
        <v>150</v>
      </c>
      <c r="I46" s="9">
        <v>150</v>
      </c>
      <c r="J46" s="10"/>
      <c r="K46" t="str">
        <f t="shared" si="0"/>
        <v>6</v>
      </c>
    </row>
    <row r="47" spans="1:11" x14ac:dyDescent="0.25">
      <c r="A47" s="7">
        <v>3412</v>
      </c>
      <c r="B47" s="8" t="s">
        <v>298</v>
      </c>
      <c r="C47" s="7">
        <v>6121</v>
      </c>
      <c r="D47" s="8" t="s">
        <v>66</v>
      </c>
      <c r="E47" s="7">
        <v>521221</v>
      </c>
      <c r="F47" s="8" t="s">
        <v>413</v>
      </c>
      <c r="G47" s="7"/>
      <c r="H47" s="9"/>
      <c r="I47" s="9"/>
      <c r="J47" s="10">
        <v>500</v>
      </c>
      <c r="K47" t="str">
        <f t="shared" si="0"/>
        <v>6</v>
      </c>
    </row>
    <row r="48" spans="1:11" x14ac:dyDescent="0.25">
      <c r="A48" s="7">
        <v>3421</v>
      </c>
      <c r="B48" s="8" t="s">
        <v>51</v>
      </c>
      <c r="C48" s="7">
        <v>6122</v>
      </c>
      <c r="D48" s="8" t="s">
        <v>70</v>
      </c>
      <c r="E48" s="7">
        <v>56721</v>
      </c>
      <c r="F48" s="8" t="s">
        <v>414</v>
      </c>
      <c r="G48" s="7"/>
      <c r="H48" s="9">
        <v>0</v>
      </c>
      <c r="I48" s="9">
        <v>900</v>
      </c>
      <c r="J48" s="10"/>
      <c r="K48" t="str">
        <f t="shared" si="0"/>
        <v>6</v>
      </c>
    </row>
    <row r="49" spans="1:11" x14ac:dyDescent="0.25">
      <c r="A49" s="7">
        <v>3613</v>
      </c>
      <c r="B49" s="8" t="s">
        <v>54</v>
      </c>
      <c r="C49" s="7">
        <v>6121</v>
      </c>
      <c r="D49" s="8" t="s">
        <v>66</v>
      </c>
      <c r="E49" s="7">
        <v>521222</v>
      </c>
      <c r="F49" s="8" t="s">
        <v>415</v>
      </c>
      <c r="G49" s="7"/>
      <c r="H49" s="9"/>
      <c r="I49" s="9"/>
      <c r="J49" s="10">
        <v>300</v>
      </c>
      <c r="K49" t="str">
        <f t="shared" si="0"/>
        <v>6</v>
      </c>
    </row>
    <row r="50" spans="1:11" x14ac:dyDescent="0.25">
      <c r="A50" s="7">
        <v>3631</v>
      </c>
      <c r="B50" s="8" t="s">
        <v>76</v>
      </c>
      <c r="C50" s="7">
        <v>6122</v>
      </c>
      <c r="D50" s="8" t="s">
        <v>70</v>
      </c>
      <c r="E50" s="7">
        <v>554</v>
      </c>
      <c r="F50" s="8" t="s">
        <v>77</v>
      </c>
      <c r="G50" s="7"/>
      <c r="H50" s="9">
        <v>500</v>
      </c>
      <c r="I50" s="9">
        <v>500</v>
      </c>
      <c r="J50" s="10">
        <v>500</v>
      </c>
      <c r="K50" t="str">
        <f t="shared" si="0"/>
        <v>6</v>
      </c>
    </row>
    <row r="51" spans="1:11" x14ac:dyDescent="0.25">
      <c r="A51" s="7">
        <v>3635</v>
      </c>
      <c r="B51" s="8" t="s">
        <v>17</v>
      </c>
      <c r="C51" s="7">
        <v>6119</v>
      </c>
      <c r="D51" s="8" t="s">
        <v>273</v>
      </c>
      <c r="E51" s="7">
        <v>1903</v>
      </c>
      <c r="F51" s="8" t="s">
        <v>416</v>
      </c>
      <c r="G51" s="7"/>
      <c r="H51" s="9">
        <v>500</v>
      </c>
      <c r="I51" s="9">
        <v>500</v>
      </c>
      <c r="J51" s="10">
        <v>500</v>
      </c>
      <c r="K51" t="str">
        <f t="shared" si="0"/>
        <v>6</v>
      </c>
    </row>
    <row r="52" spans="1:11" x14ac:dyDescent="0.25">
      <c r="A52" s="7">
        <v>3635</v>
      </c>
      <c r="B52" s="8" t="s">
        <v>17</v>
      </c>
      <c r="C52" s="7">
        <v>6119</v>
      </c>
      <c r="D52" s="8" t="s">
        <v>273</v>
      </c>
      <c r="E52" s="7">
        <v>190321</v>
      </c>
      <c r="F52" s="8" t="s">
        <v>417</v>
      </c>
      <c r="G52" s="7"/>
      <c r="H52" s="9">
        <v>300</v>
      </c>
      <c r="I52" s="9">
        <v>300</v>
      </c>
      <c r="J52" s="10"/>
      <c r="K52" t="str">
        <f t="shared" si="0"/>
        <v>6</v>
      </c>
    </row>
    <row r="53" spans="1:11" x14ac:dyDescent="0.25">
      <c r="A53" s="7">
        <v>3639</v>
      </c>
      <c r="B53" s="8" t="s">
        <v>29</v>
      </c>
      <c r="C53" s="7">
        <v>6130</v>
      </c>
      <c r="D53" s="8" t="s">
        <v>78</v>
      </c>
      <c r="E53" s="7">
        <v>55</v>
      </c>
      <c r="F53" s="8" t="s">
        <v>79</v>
      </c>
      <c r="G53" s="7"/>
      <c r="H53" s="9">
        <v>3800</v>
      </c>
      <c r="I53" s="9">
        <v>13800</v>
      </c>
      <c r="J53" s="10">
        <v>11000</v>
      </c>
      <c r="K53" t="str">
        <f t="shared" si="0"/>
        <v>6</v>
      </c>
    </row>
    <row r="54" spans="1:11" x14ac:dyDescent="0.25">
      <c r="A54" s="7">
        <v>3669</v>
      </c>
      <c r="B54" s="8" t="s">
        <v>274</v>
      </c>
      <c r="C54" s="7">
        <v>5171</v>
      </c>
      <c r="D54" s="8" t="s">
        <v>16</v>
      </c>
      <c r="E54" s="7">
        <v>576</v>
      </c>
      <c r="F54" s="8" t="s">
        <v>418</v>
      </c>
      <c r="G54" s="7"/>
      <c r="H54" s="9">
        <v>500</v>
      </c>
      <c r="I54" s="9">
        <v>0</v>
      </c>
      <c r="J54" s="10"/>
      <c r="K54" t="str">
        <f t="shared" si="0"/>
        <v>5</v>
      </c>
    </row>
    <row r="55" spans="1:11" x14ac:dyDescent="0.25">
      <c r="A55" s="7">
        <v>3699</v>
      </c>
      <c r="B55" s="8" t="s">
        <v>419</v>
      </c>
      <c r="C55" s="7">
        <v>5171</v>
      </c>
      <c r="D55" s="8" t="s">
        <v>16</v>
      </c>
      <c r="E55" s="7">
        <v>576</v>
      </c>
      <c r="F55" s="8" t="s">
        <v>418</v>
      </c>
      <c r="G55" s="7"/>
      <c r="H55" s="9">
        <v>0</v>
      </c>
      <c r="I55" s="9">
        <v>500</v>
      </c>
      <c r="J55" s="10">
        <v>500</v>
      </c>
      <c r="K55" t="str">
        <f t="shared" si="0"/>
        <v>5</v>
      </c>
    </row>
    <row r="56" spans="1:11" x14ac:dyDescent="0.25">
      <c r="A56" s="7">
        <v>3745</v>
      </c>
      <c r="B56" s="8" t="s">
        <v>26</v>
      </c>
      <c r="C56" s="7">
        <v>5169</v>
      </c>
      <c r="D56" s="8" t="s">
        <v>6</v>
      </c>
      <c r="E56" s="7">
        <v>581</v>
      </c>
      <c r="F56" s="8" t="s">
        <v>389</v>
      </c>
      <c r="G56" s="7"/>
      <c r="H56" s="9">
        <v>750</v>
      </c>
      <c r="I56" s="9">
        <v>0</v>
      </c>
      <c r="J56" s="10"/>
      <c r="K56" t="str">
        <f t="shared" si="0"/>
        <v>5</v>
      </c>
    </row>
    <row r="57" spans="1:11" x14ac:dyDescent="0.25">
      <c r="A57" s="7">
        <v>3745</v>
      </c>
      <c r="B57" s="8" t="s">
        <v>26</v>
      </c>
      <c r="C57" s="7">
        <v>5169</v>
      </c>
      <c r="D57" s="8" t="s">
        <v>6</v>
      </c>
      <c r="E57" s="7">
        <v>55921</v>
      </c>
      <c r="F57" s="8" t="s">
        <v>420</v>
      </c>
      <c r="G57" s="7"/>
      <c r="H57" s="9">
        <v>1500</v>
      </c>
      <c r="I57" s="9">
        <v>500</v>
      </c>
      <c r="J57" s="10">
        <v>1200</v>
      </c>
      <c r="K57" t="str">
        <f t="shared" si="0"/>
        <v>5</v>
      </c>
    </row>
    <row r="58" spans="1:11" x14ac:dyDescent="0.25">
      <c r="A58" s="7">
        <v>3799</v>
      </c>
      <c r="B58" s="8" t="s">
        <v>421</v>
      </c>
      <c r="C58" s="7">
        <v>5139</v>
      </c>
      <c r="D58" s="8" t="s">
        <v>240</v>
      </c>
      <c r="E58" s="7">
        <v>581</v>
      </c>
      <c r="F58" s="8" t="s">
        <v>389</v>
      </c>
      <c r="G58" s="7"/>
      <c r="H58" s="9">
        <v>0</v>
      </c>
      <c r="I58" s="9">
        <v>0.3</v>
      </c>
      <c r="J58" s="10"/>
      <c r="K58" t="str">
        <f t="shared" si="0"/>
        <v>5</v>
      </c>
    </row>
    <row r="59" spans="1:11" x14ac:dyDescent="0.25">
      <c r="A59" s="7">
        <v>3799</v>
      </c>
      <c r="B59" s="8" t="s">
        <v>421</v>
      </c>
      <c r="C59" s="7">
        <v>5169</v>
      </c>
      <c r="D59" s="8" t="s">
        <v>6</v>
      </c>
      <c r="E59" s="7">
        <v>581</v>
      </c>
      <c r="F59" s="8" t="s">
        <v>389</v>
      </c>
      <c r="G59" s="7"/>
      <c r="H59" s="9">
        <v>0</v>
      </c>
      <c r="I59" s="9">
        <v>749.7</v>
      </c>
      <c r="J59" s="10">
        <v>600</v>
      </c>
      <c r="K59" t="str">
        <f t="shared" si="0"/>
        <v>5</v>
      </c>
    </row>
    <row r="60" spans="1:11" x14ac:dyDescent="0.25">
      <c r="A60" s="7">
        <v>3799</v>
      </c>
      <c r="B60" s="8" t="s">
        <v>421</v>
      </c>
      <c r="C60" s="7">
        <v>5169</v>
      </c>
      <c r="D60" s="8" t="s">
        <v>6</v>
      </c>
      <c r="E60" s="7">
        <v>581</v>
      </c>
      <c r="F60" s="8" t="s">
        <v>389</v>
      </c>
      <c r="G60" s="7">
        <v>90003</v>
      </c>
      <c r="H60" s="9">
        <v>0</v>
      </c>
      <c r="I60" s="9">
        <v>277.2</v>
      </c>
      <c r="J60" s="10"/>
      <c r="K60" t="str">
        <f t="shared" si="0"/>
        <v>5</v>
      </c>
    </row>
    <row r="61" spans="1:11" x14ac:dyDescent="0.25">
      <c r="A61" s="7">
        <v>3799</v>
      </c>
      <c r="B61" s="8" t="s">
        <v>421</v>
      </c>
      <c r="C61" s="7">
        <v>5169</v>
      </c>
      <c r="D61" s="8" t="s">
        <v>6</v>
      </c>
      <c r="E61" s="7">
        <v>581</v>
      </c>
      <c r="F61" s="8" t="s">
        <v>389</v>
      </c>
      <c r="G61" s="7">
        <v>90006</v>
      </c>
      <c r="H61" s="9">
        <v>0</v>
      </c>
      <c r="I61" s="9">
        <v>48.9</v>
      </c>
      <c r="J61" s="10"/>
      <c r="K61" t="str">
        <f t="shared" si="0"/>
        <v>5</v>
      </c>
    </row>
    <row r="62" spans="1:11" x14ac:dyDescent="0.25">
      <c r="A62" s="7">
        <v>5512</v>
      </c>
      <c r="B62" s="8" t="s">
        <v>7</v>
      </c>
      <c r="C62" s="7">
        <v>6121</v>
      </c>
      <c r="D62" s="8" t="s">
        <v>66</v>
      </c>
      <c r="E62" s="7">
        <v>5412</v>
      </c>
      <c r="F62" s="8" t="s">
        <v>391</v>
      </c>
      <c r="G62" s="7"/>
      <c r="H62" s="9">
        <v>0</v>
      </c>
      <c r="I62" s="9">
        <v>72.599999999999994</v>
      </c>
      <c r="J62" s="10"/>
      <c r="K62" t="str">
        <f t="shared" si="0"/>
        <v>6</v>
      </c>
    </row>
    <row r="63" spans="1:11" x14ac:dyDescent="0.25">
      <c r="A63" s="7">
        <v>5512</v>
      </c>
      <c r="B63" s="8" t="s">
        <v>7</v>
      </c>
      <c r="C63" s="7">
        <v>6121</v>
      </c>
      <c r="D63" s="8" t="s">
        <v>66</v>
      </c>
      <c r="E63" s="7">
        <v>5412</v>
      </c>
      <c r="F63" s="8" t="s">
        <v>391</v>
      </c>
      <c r="G63" s="7">
        <v>551</v>
      </c>
      <c r="H63" s="9">
        <v>500</v>
      </c>
      <c r="I63" s="9">
        <v>926.4</v>
      </c>
      <c r="J63" s="10">
        <v>500</v>
      </c>
      <c r="K63" t="str">
        <f t="shared" si="0"/>
        <v>6</v>
      </c>
    </row>
    <row r="64" spans="1:11" x14ac:dyDescent="0.25">
      <c r="A64" s="7">
        <v>6171</v>
      </c>
      <c r="B64" s="8" t="s">
        <v>18</v>
      </c>
      <c r="C64" s="7">
        <v>5169</v>
      </c>
      <c r="D64" s="8" t="s">
        <v>6</v>
      </c>
      <c r="E64" s="7">
        <v>514</v>
      </c>
      <c r="F64" s="8" t="s">
        <v>422</v>
      </c>
      <c r="G64" s="7"/>
      <c r="H64" s="9">
        <v>150</v>
      </c>
      <c r="I64" s="9">
        <v>150</v>
      </c>
      <c r="J64" s="10">
        <v>150</v>
      </c>
      <c r="K64" t="str">
        <f t="shared" si="0"/>
        <v>5</v>
      </c>
    </row>
    <row r="65" spans="1:13" x14ac:dyDescent="0.25">
      <c r="A65" s="7">
        <v>6171</v>
      </c>
      <c r="B65" s="8" t="s">
        <v>18</v>
      </c>
      <c r="C65" s="7">
        <v>5169</v>
      </c>
      <c r="D65" s="8" t="s">
        <v>6</v>
      </c>
      <c r="E65" s="7">
        <v>517</v>
      </c>
      <c r="F65" s="8" t="s">
        <v>275</v>
      </c>
      <c r="G65" s="7"/>
      <c r="H65" s="9">
        <v>0</v>
      </c>
      <c r="I65" s="9">
        <v>31.2</v>
      </c>
      <c r="J65" s="10">
        <v>150</v>
      </c>
      <c r="K65" t="str">
        <f t="shared" si="0"/>
        <v>5</v>
      </c>
    </row>
    <row r="66" spans="1:13" x14ac:dyDescent="0.25">
      <c r="A66" s="7">
        <v>6171</v>
      </c>
      <c r="B66" s="8" t="s">
        <v>18</v>
      </c>
      <c r="C66" s="7">
        <v>5169</v>
      </c>
      <c r="D66" s="8" t="s">
        <v>6</v>
      </c>
      <c r="E66" s="7">
        <v>520</v>
      </c>
      <c r="F66" s="8" t="s">
        <v>423</v>
      </c>
      <c r="G66" s="7"/>
      <c r="H66" s="9">
        <v>500</v>
      </c>
      <c r="I66" s="9">
        <v>500</v>
      </c>
      <c r="J66" s="10">
        <v>500</v>
      </c>
      <c r="K66" t="str">
        <f t="shared" si="0"/>
        <v>5</v>
      </c>
    </row>
    <row r="67" spans="1:13" x14ac:dyDescent="0.25">
      <c r="A67" s="7">
        <v>6171</v>
      </c>
      <c r="B67" s="8" t="s">
        <v>18</v>
      </c>
      <c r="C67" s="7">
        <v>5169</v>
      </c>
      <c r="D67" s="8" t="s">
        <v>6</v>
      </c>
      <c r="E67" s="7">
        <v>521</v>
      </c>
      <c r="F67" s="8" t="s">
        <v>62</v>
      </c>
      <c r="G67" s="7"/>
      <c r="H67" s="9">
        <v>500</v>
      </c>
      <c r="I67" s="9">
        <v>500</v>
      </c>
      <c r="J67" s="10">
        <v>500</v>
      </c>
      <c r="K67" t="str">
        <f t="shared" si="0"/>
        <v>5</v>
      </c>
    </row>
    <row r="68" spans="1:13" x14ac:dyDescent="0.25">
      <c r="A68" s="7">
        <v>6171</v>
      </c>
      <c r="B68" s="8" t="s">
        <v>18</v>
      </c>
      <c r="C68" s="7">
        <v>5169</v>
      </c>
      <c r="D68" s="8" t="s">
        <v>6</v>
      </c>
      <c r="E68" s="7">
        <v>51721</v>
      </c>
      <c r="F68" s="8" t="s">
        <v>327</v>
      </c>
      <c r="G68" s="7"/>
      <c r="H68" s="9">
        <v>250</v>
      </c>
      <c r="I68" s="9">
        <v>250</v>
      </c>
      <c r="J68" s="10">
        <v>250</v>
      </c>
      <c r="K68" t="str">
        <f t="shared" si="0"/>
        <v>5</v>
      </c>
    </row>
    <row r="69" spans="1:13" x14ac:dyDescent="0.25">
      <c r="A69" s="7">
        <v>6171</v>
      </c>
      <c r="B69" s="8" t="s">
        <v>18</v>
      </c>
      <c r="C69" s="7">
        <v>5909</v>
      </c>
      <c r="D69" s="8" t="s">
        <v>299</v>
      </c>
      <c r="E69" s="7">
        <v>517</v>
      </c>
      <c r="F69" s="8" t="s">
        <v>275</v>
      </c>
      <c r="G69" s="7"/>
      <c r="H69" s="9">
        <v>150</v>
      </c>
      <c r="I69" s="9">
        <v>173.1</v>
      </c>
      <c r="J69" s="10"/>
      <c r="K69" t="str">
        <f t="shared" si="0"/>
        <v>5</v>
      </c>
    </row>
    <row r="70" spans="1:13" x14ac:dyDescent="0.25">
      <c r="A70" s="7">
        <v>6171</v>
      </c>
      <c r="B70" s="8" t="s">
        <v>18</v>
      </c>
      <c r="C70" s="7">
        <v>6121</v>
      </c>
      <c r="D70" s="8" t="s">
        <v>66</v>
      </c>
      <c r="E70" s="7">
        <v>570</v>
      </c>
      <c r="F70" s="8" t="s">
        <v>80</v>
      </c>
      <c r="G70" s="7"/>
      <c r="H70" s="9">
        <v>1000</v>
      </c>
      <c r="I70" s="9">
        <v>1000</v>
      </c>
      <c r="J70" s="10"/>
      <c r="K70" t="str">
        <f t="shared" si="0"/>
        <v>6</v>
      </c>
    </row>
    <row r="71" spans="1:13" x14ac:dyDescent="0.25">
      <c r="A71" s="7">
        <v>6171</v>
      </c>
      <c r="B71" s="8" t="s">
        <v>18</v>
      </c>
      <c r="C71" s="7">
        <v>6121</v>
      </c>
      <c r="D71" s="8" t="s">
        <v>66</v>
      </c>
      <c r="E71" s="7">
        <v>52120</v>
      </c>
      <c r="F71" s="8" t="s">
        <v>424</v>
      </c>
      <c r="G71" s="7"/>
      <c r="H71" s="9">
        <v>1000</v>
      </c>
      <c r="I71" s="9">
        <v>1150</v>
      </c>
      <c r="J71" s="10"/>
      <c r="K71" t="str">
        <f t="shared" si="0"/>
        <v>6</v>
      </c>
    </row>
    <row r="72" spans="1:13" x14ac:dyDescent="0.25">
      <c r="A72" s="7">
        <v>6171</v>
      </c>
      <c r="B72" s="8" t="s">
        <v>18</v>
      </c>
      <c r="C72" s="7">
        <v>6121</v>
      </c>
      <c r="D72" s="8" t="s">
        <v>66</v>
      </c>
      <c r="E72" s="7">
        <v>55021</v>
      </c>
      <c r="F72" s="8" t="s">
        <v>425</v>
      </c>
      <c r="G72" s="7"/>
      <c r="H72" s="9">
        <v>6000</v>
      </c>
      <c r="I72" s="9">
        <v>5200</v>
      </c>
      <c r="J72" s="10">
        <v>5000</v>
      </c>
      <c r="K72" t="str">
        <f t="shared" si="0"/>
        <v>6</v>
      </c>
    </row>
    <row r="73" spans="1:13" x14ac:dyDescent="0.25">
      <c r="A73" s="19" t="s">
        <v>177</v>
      </c>
      <c r="B73" s="20"/>
      <c r="C73" s="19"/>
      <c r="D73" s="20"/>
      <c r="E73" s="19"/>
      <c r="F73" s="20"/>
      <c r="G73" s="19"/>
      <c r="H73" s="21">
        <f>SUM(H17:H72)</f>
        <v>89800</v>
      </c>
      <c r="I73" s="21">
        <f>SUM(I17:I72)</f>
        <v>118669.29999999999</v>
      </c>
      <c r="J73" s="21">
        <f>SUM(J17:J72)</f>
        <v>46750</v>
      </c>
      <c r="K73" t="str">
        <f t="shared" ref="K73:K136" si="1">LEFT(C73,1)</f>
        <v/>
      </c>
      <c r="L73" s="18"/>
      <c r="M73" s="18"/>
    </row>
    <row r="74" spans="1:13" x14ac:dyDescent="0.25">
      <c r="A74" s="11" t="s">
        <v>337</v>
      </c>
      <c r="B74" s="12"/>
      <c r="C74" s="11"/>
      <c r="D74" s="12"/>
      <c r="E74" s="11"/>
      <c r="F74" s="12"/>
      <c r="G74" s="11"/>
      <c r="H74" s="13">
        <f>SUM(H16)</f>
        <v>1728.1</v>
      </c>
      <c r="I74" s="13">
        <f>SUM(I16)</f>
        <v>2607.5</v>
      </c>
      <c r="J74" s="13">
        <f>SUM(J16)</f>
        <v>1521</v>
      </c>
      <c r="K74" t="str">
        <f t="shared" si="1"/>
        <v/>
      </c>
    </row>
    <row r="75" spans="1:13" x14ac:dyDescent="0.25">
      <c r="A75" s="11" t="s">
        <v>175</v>
      </c>
      <c r="B75" s="12"/>
      <c r="C75" s="11"/>
      <c r="D75" s="12"/>
      <c r="E75" s="11"/>
      <c r="F75" s="12"/>
      <c r="G75" s="11"/>
      <c r="H75" s="13">
        <f>SUM(H73)</f>
        <v>89800</v>
      </c>
      <c r="I75" s="13">
        <f t="shared" ref="I75:J75" si="2">SUM(I73)</f>
        <v>118669.29999999999</v>
      </c>
      <c r="J75" s="13">
        <f t="shared" si="2"/>
        <v>46750</v>
      </c>
      <c r="K75" t="str">
        <f t="shared" si="1"/>
        <v/>
      </c>
    </row>
    <row r="76" spans="1:13" x14ac:dyDescent="0.25">
      <c r="A76" s="11" t="s">
        <v>176</v>
      </c>
      <c r="B76" s="12"/>
      <c r="C76" s="11"/>
      <c r="D76" s="12"/>
      <c r="E76" s="11"/>
      <c r="F76" s="12"/>
      <c r="G76" s="11"/>
      <c r="H76" s="13">
        <f>H74-H75</f>
        <v>-88071.9</v>
      </c>
      <c r="I76" s="13">
        <f t="shared" ref="I76:J76" si="3">I74-I75</f>
        <v>-116061.79999999999</v>
      </c>
      <c r="J76" s="13">
        <f t="shared" si="3"/>
        <v>-45229</v>
      </c>
      <c r="K76" t="str">
        <f t="shared" si="1"/>
        <v/>
      </c>
    </row>
    <row r="77" spans="1:13" s="15" customFormat="1" ht="15.6" customHeight="1" x14ac:dyDescent="0.25">
      <c r="A77" s="45" t="s">
        <v>82</v>
      </c>
      <c r="B77" s="45"/>
      <c r="C77" s="45"/>
      <c r="D77" s="45"/>
      <c r="E77" s="45"/>
      <c r="F77" s="45"/>
      <c r="G77" s="45"/>
      <c r="H77" s="45"/>
      <c r="I77" s="45"/>
      <c r="J77" s="46"/>
      <c r="K77" t="str">
        <f t="shared" si="1"/>
        <v/>
      </c>
    </row>
    <row r="78" spans="1:13" x14ac:dyDescent="0.25">
      <c r="A78" s="7">
        <v>6320</v>
      </c>
      <c r="B78" s="8" t="s">
        <v>301</v>
      </c>
      <c r="C78" s="7">
        <v>5163</v>
      </c>
      <c r="D78" s="8" t="s">
        <v>15</v>
      </c>
      <c r="E78" s="7"/>
      <c r="F78" s="8"/>
      <c r="G78" s="7"/>
      <c r="H78" s="9">
        <v>450</v>
      </c>
      <c r="I78" s="9">
        <v>450</v>
      </c>
      <c r="J78" s="10">
        <v>450</v>
      </c>
      <c r="K78" s="22" t="str">
        <f t="shared" si="1"/>
        <v>5</v>
      </c>
      <c r="L78" s="22"/>
      <c r="M78" s="22"/>
    </row>
    <row r="79" spans="1:13" x14ac:dyDescent="0.25">
      <c r="A79" s="19" t="s">
        <v>178</v>
      </c>
      <c r="B79" s="20"/>
      <c r="C79" s="19"/>
      <c r="D79" s="20"/>
      <c r="E79" s="19"/>
      <c r="F79" s="20"/>
      <c r="G79" s="19"/>
      <c r="H79" s="21">
        <f>SUM(H78:H78)</f>
        <v>450</v>
      </c>
      <c r="I79" s="21">
        <f>SUM(I78:I78)</f>
        <v>450</v>
      </c>
      <c r="J79" s="21">
        <f>SUM(J78:J78)</f>
        <v>450</v>
      </c>
      <c r="K79" t="str">
        <f t="shared" si="1"/>
        <v/>
      </c>
    </row>
    <row r="80" spans="1:13" x14ac:dyDescent="0.25">
      <c r="A80" s="11" t="s">
        <v>179</v>
      </c>
      <c r="B80" s="12"/>
      <c r="C80" s="11"/>
      <c r="D80" s="12"/>
      <c r="E80" s="11"/>
      <c r="F80" s="12"/>
      <c r="G80" s="11"/>
      <c r="H80" s="13">
        <f>SUM(H79)</f>
        <v>450</v>
      </c>
      <c r="I80" s="13">
        <f>SUM(I79)</f>
        <v>450</v>
      </c>
      <c r="J80" s="13">
        <f>SUM(J79)</f>
        <v>450</v>
      </c>
      <c r="K80" t="str">
        <f t="shared" si="1"/>
        <v/>
      </c>
    </row>
    <row r="81" spans="1:11" ht="15.6" x14ac:dyDescent="0.25">
      <c r="A81" s="45" t="s">
        <v>328</v>
      </c>
      <c r="B81" s="45"/>
      <c r="C81" s="45"/>
      <c r="D81" s="45"/>
      <c r="E81" s="45"/>
      <c r="F81" s="45"/>
      <c r="G81" s="45"/>
      <c r="H81" s="45"/>
      <c r="I81" s="45"/>
      <c r="J81" s="46"/>
    </row>
    <row r="82" spans="1:11" x14ac:dyDescent="0.25">
      <c r="A82" s="7">
        <v>3612</v>
      </c>
      <c r="B82" s="8" t="s">
        <v>304</v>
      </c>
      <c r="C82" s="7">
        <v>2132</v>
      </c>
      <c r="D82" s="8" t="s">
        <v>287</v>
      </c>
      <c r="E82" s="7">
        <v>391</v>
      </c>
      <c r="F82" s="8" t="s">
        <v>426</v>
      </c>
      <c r="G82" s="7"/>
      <c r="H82" s="9">
        <v>10000</v>
      </c>
      <c r="I82" s="9">
        <v>10000</v>
      </c>
      <c r="J82" s="10">
        <v>10000</v>
      </c>
      <c r="K82" t="str">
        <f t="shared" si="1"/>
        <v>2</v>
      </c>
    </row>
    <row r="83" spans="1:11" x14ac:dyDescent="0.25">
      <c r="A83" s="19" t="s">
        <v>312</v>
      </c>
      <c r="B83" s="20"/>
      <c r="C83" s="19"/>
      <c r="D83" s="20"/>
      <c r="E83" s="19"/>
      <c r="F83" s="20"/>
      <c r="G83" s="19"/>
      <c r="H83" s="21">
        <f t="shared" ref="H83:I83" si="4">SUM(H82)</f>
        <v>10000</v>
      </c>
      <c r="I83" s="21">
        <f t="shared" si="4"/>
        <v>10000</v>
      </c>
      <c r="J83" s="21">
        <f>SUM(J82)</f>
        <v>10000</v>
      </c>
      <c r="K83" t="str">
        <f t="shared" si="1"/>
        <v/>
      </c>
    </row>
    <row r="84" spans="1:11" x14ac:dyDescent="0.25">
      <c r="A84" s="7">
        <v>3612</v>
      </c>
      <c r="B84" s="8" t="s">
        <v>304</v>
      </c>
      <c r="C84" s="7">
        <v>5137</v>
      </c>
      <c r="D84" s="8" t="s">
        <v>340</v>
      </c>
      <c r="E84" s="7">
        <v>391</v>
      </c>
      <c r="F84" s="8" t="s">
        <v>426</v>
      </c>
      <c r="G84" s="7"/>
      <c r="H84" s="9">
        <v>100</v>
      </c>
      <c r="I84" s="9">
        <v>72</v>
      </c>
      <c r="J84" s="10">
        <v>10</v>
      </c>
      <c r="K84" t="str">
        <f t="shared" si="1"/>
        <v>5</v>
      </c>
    </row>
    <row r="85" spans="1:11" x14ac:dyDescent="0.25">
      <c r="A85" s="7">
        <v>3612</v>
      </c>
      <c r="B85" s="8" t="s">
        <v>304</v>
      </c>
      <c r="C85" s="7">
        <v>5139</v>
      </c>
      <c r="D85" s="8" t="s">
        <v>240</v>
      </c>
      <c r="E85" s="7">
        <v>391</v>
      </c>
      <c r="F85" s="8" t="s">
        <v>426</v>
      </c>
      <c r="G85" s="7"/>
      <c r="H85" s="9">
        <v>0</v>
      </c>
      <c r="I85" s="9">
        <v>28</v>
      </c>
      <c r="J85" s="10">
        <v>100</v>
      </c>
      <c r="K85" t="str">
        <f t="shared" si="1"/>
        <v>5</v>
      </c>
    </row>
    <row r="86" spans="1:11" x14ac:dyDescent="0.25">
      <c r="A86" s="7">
        <v>3612</v>
      </c>
      <c r="B86" s="8" t="s">
        <v>304</v>
      </c>
      <c r="C86" s="7">
        <v>5151</v>
      </c>
      <c r="D86" s="8" t="s">
        <v>10</v>
      </c>
      <c r="E86" s="7">
        <v>391</v>
      </c>
      <c r="F86" s="8" t="s">
        <v>426</v>
      </c>
      <c r="G86" s="7"/>
      <c r="H86" s="9">
        <v>10</v>
      </c>
      <c r="I86" s="9">
        <v>10</v>
      </c>
      <c r="J86" s="10">
        <v>13</v>
      </c>
      <c r="K86" t="str">
        <f t="shared" si="1"/>
        <v>5</v>
      </c>
    </row>
    <row r="87" spans="1:11" x14ac:dyDescent="0.25">
      <c r="A87" s="7">
        <v>3612</v>
      </c>
      <c r="B87" s="8" t="s">
        <v>304</v>
      </c>
      <c r="C87" s="7">
        <v>5154</v>
      </c>
      <c r="D87" s="8" t="s">
        <v>12</v>
      </c>
      <c r="E87" s="7">
        <v>391</v>
      </c>
      <c r="F87" s="8" t="s">
        <v>426</v>
      </c>
      <c r="G87" s="7"/>
      <c r="H87" s="9">
        <v>20</v>
      </c>
      <c r="I87" s="9">
        <v>20</v>
      </c>
      <c r="J87" s="10">
        <v>40</v>
      </c>
      <c r="K87" t="str">
        <f t="shared" si="1"/>
        <v>5</v>
      </c>
    </row>
    <row r="88" spans="1:11" x14ac:dyDescent="0.25">
      <c r="A88" s="7">
        <v>3612</v>
      </c>
      <c r="B88" s="8" t="s">
        <v>304</v>
      </c>
      <c r="C88" s="7">
        <v>5163</v>
      </c>
      <c r="D88" s="8" t="s">
        <v>15</v>
      </c>
      <c r="E88" s="7">
        <v>391</v>
      </c>
      <c r="F88" s="8" t="s">
        <v>426</v>
      </c>
      <c r="G88" s="7"/>
      <c r="H88" s="9">
        <v>91</v>
      </c>
      <c r="I88" s="9">
        <v>91</v>
      </c>
      <c r="J88" s="10">
        <v>100</v>
      </c>
      <c r="K88" t="str">
        <f t="shared" si="1"/>
        <v>5</v>
      </c>
    </row>
    <row r="89" spans="1:11" x14ac:dyDescent="0.25">
      <c r="A89" s="7">
        <v>3612</v>
      </c>
      <c r="B89" s="8" t="s">
        <v>304</v>
      </c>
      <c r="C89" s="7">
        <v>5168</v>
      </c>
      <c r="D89" s="8" t="s">
        <v>237</v>
      </c>
      <c r="E89" s="7">
        <v>391</v>
      </c>
      <c r="F89" s="8" t="s">
        <v>426</v>
      </c>
      <c r="G89" s="7"/>
      <c r="H89" s="9">
        <v>0</v>
      </c>
      <c r="I89" s="9">
        <v>7.1</v>
      </c>
      <c r="J89" s="10">
        <v>10</v>
      </c>
      <c r="K89" t="str">
        <f t="shared" si="1"/>
        <v>5</v>
      </c>
    </row>
    <row r="90" spans="1:11" x14ac:dyDescent="0.25">
      <c r="A90" s="7">
        <v>3612</v>
      </c>
      <c r="B90" s="8" t="s">
        <v>304</v>
      </c>
      <c r="C90" s="7">
        <v>5169</v>
      </c>
      <c r="D90" s="8" t="s">
        <v>6</v>
      </c>
      <c r="E90" s="7">
        <v>391</v>
      </c>
      <c r="F90" s="8" t="s">
        <v>426</v>
      </c>
      <c r="G90" s="7"/>
      <c r="H90" s="9">
        <v>600</v>
      </c>
      <c r="I90" s="9">
        <v>592.9</v>
      </c>
      <c r="J90" s="10">
        <v>700</v>
      </c>
      <c r="K90" t="str">
        <f t="shared" si="1"/>
        <v>5</v>
      </c>
    </row>
    <row r="91" spans="1:11" x14ac:dyDescent="0.25">
      <c r="A91" s="7">
        <v>3612</v>
      </c>
      <c r="B91" s="8" t="s">
        <v>304</v>
      </c>
      <c r="C91" s="7">
        <v>5171</v>
      </c>
      <c r="D91" s="8" t="s">
        <v>16</v>
      </c>
      <c r="E91" s="7">
        <v>391</v>
      </c>
      <c r="F91" s="8" t="s">
        <v>426</v>
      </c>
      <c r="G91" s="7"/>
      <c r="H91" s="9">
        <v>1200</v>
      </c>
      <c r="I91" s="9">
        <v>1200</v>
      </c>
      <c r="J91" s="10">
        <v>1400</v>
      </c>
      <c r="K91" t="str">
        <f t="shared" si="1"/>
        <v>5</v>
      </c>
    </row>
    <row r="92" spans="1:11" x14ac:dyDescent="0.25">
      <c r="A92" s="7">
        <v>3612</v>
      </c>
      <c r="B92" s="8" t="s">
        <v>304</v>
      </c>
      <c r="C92" s="7">
        <v>6121</v>
      </c>
      <c r="D92" s="8" t="s">
        <v>66</v>
      </c>
      <c r="E92" s="7">
        <v>556</v>
      </c>
      <c r="F92" s="8" t="s">
        <v>427</v>
      </c>
      <c r="G92" s="7"/>
      <c r="H92" s="9">
        <v>0</v>
      </c>
      <c r="I92" s="9">
        <v>2500</v>
      </c>
      <c r="J92" s="10"/>
      <c r="K92" t="str">
        <f t="shared" si="1"/>
        <v>6</v>
      </c>
    </row>
    <row r="93" spans="1:11" x14ac:dyDescent="0.25">
      <c r="A93" s="7">
        <v>3612</v>
      </c>
      <c r="B93" s="8" t="s">
        <v>304</v>
      </c>
      <c r="C93" s="7">
        <v>6121</v>
      </c>
      <c r="D93" s="8" t="s">
        <v>66</v>
      </c>
      <c r="E93" s="7">
        <v>568</v>
      </c>
      <c r="F93" s="8" t="s">
        <v>428</v>
      </c>
      <c r="G93" s="7"/>
      <c r="H93" s="9">
        <v>0</v>
      </c>
      <c r="I93" s="9">
        <v>4000</v>
      </c>
      <c r="J93" s="10"/>
      <c r="K93" t="str">
        <f t="shared" si="1"/>
        <v>6</v>
      </c>
    </row>
    <row r="94" spans="1:11" x14ac:dyDescent="0.25">
      <c r="A94" s="7">
        <v>3612</v>
      </c>
      <c r="B94" s="8" t="s">
        <v>304</v>
      </c>
      <c r="C94" s="7">
        <v>6121</v>
      </c>
      <c r="D94" s="8" t="s">
        <v>66</v>
      </c>
      <c r="E94" s="7">
        <v>3910000001</v>
      </c>
      <c r="F94" s="8"/>
      <c r="G94" s="7"/>
      <c r="H94" s="9">
        <v>1250</v>
      </c>
      <c r="I94" s="9">
        <v>1250</v>
      </c>
      <c r="J94" s="10">
        <v>1500</v>
      </c>
      <c r="K94" t="str">
        <f t="shared" si="1"/>
        <v>6</v>
      </c>
    </row>
    <row r="95" spans="1:11" x14ac:dyDescent="0.25">
      <c r="A95" s="7">
        <v>3612</v>
      </c>
      <c r="B95" s="8" t="s">
        <v>304</v>
      </c>
      <c r="C95" s="7">
        <v>6121</v>
      </c>
      <c r="D95" s="8" t="s">
        <v>66</v>
      </c>
      <c r="E95" s="7">
        <v>3910000002</v>
      </c>
      <c r="F95" s="8"/>
      <c r="G95" s="7"/>
      <c r="H95" s="9"/>
      <c r="I95" s="9"/>
      <c r="J95" s="10">
        <v>3000</v>
      </c>
      <c r="K95" t="str">
        <f t="shared" si="1"/>
        <v>6</v>
      </c>
    </row>
    <row r="96" spans="1:11" x14ac:dyDescent="0.25">
      <c r="A96" s="7">
        <v>3612</v>
      </c>
      <c r="B96" s="8" t="s">
        <v>304</v>
      </c>
      <c r="C96" s="7">
        <v>6121</v>
      </c>
      <c r="D96" s="8" t="s">
        <v>66</v>
      </c>
      <c r="E96" s="7">
        <v>3910187002</v>
      </c>
      <c r="F96" s="8"/>
      <c r="G96" s="7"/>
      <c r="H96" s="9">
        <v>2500</v>
      </c>
      <c r="I96" s="9">
        <v>0</v>
      </c>
      <c r="J96" s="10"/>
      <c r="K96" t="str">
        <f t="shared" si="1"/>
        <v>6</v>
      </c>
    </row>
    <row r="97" spans="1:11" x14ac:dyDescent="0.25">
      <c r="A97" s="7">
        <v>3612</v>
      </c>
      <c r="B97" s="8" t="s">
        <v>304</v>
      </c>
      <c r="C97" s="7">
        <v>6121</v>
      </c>
      <c r="D97" s="8" t="s">
        <v>66</v>
      </c>
      <c r="E97" s="7">
        <v>3911444003</v>
      </c>
      <c r="F97" s="8"/>
      <c r="G97" s="7"/>
      <c r="H97" s="9">
        <v>0</v>
      </c>
      <c r="I97" s="9">
        <v>550</v>
      </c>
      <c r="J97" s="10"/>
      <c r="K97" t="str">
        <f t="shared" si="1"/>
        <v>6</v>
      </c>
    </row>
    <row r="98" spans="1:11" x14ac:dyDescent="0.25">
      <c r="A98" s="7">
        <v>3612</v>
      </c>
      <c r="B98" s="8" t="s">
        <v>304</v>
      </c>
      <c r="C98" s="7">
        <v>6121</v>
      </c>
      <c r="D98" s="8" t="s">
        <v>66</v>
      </c>
      <c r="E98" s="7">
        <v>3911482004</v>
      </c>
      <c r="F98" s="8"/>
      <c r="G98" s="7"/>
      <c r="H98" s="9">
        <v>0</v>
      </c>
      <c r="I98" s="9">
        <v>2500</v>
      </c>
      <c r="J98" s="10"/>
      <c r="K98" t="str">
        <f t="shared" si="1"/>
        <v>6</v>
      </c>
    </row>
    <row r="99" spans="1:11" x14ac:dyDescent="0.25">
      <c r="A99" s="7">
        <v>3612</v>
      </c>
      <c r="B99" s="8" t="s">
        <v>304</v>
      </c>
      <c r="C99" s="7">
        <v>6121</v>
      </c>
      <c r="D99" s="8" t="s">
        <v>66</v>
      </c>
      <c r="E99" s="7">
        <v>3920063001</v>
      </c>
      <c r="F99" s="8"/>
      <c r="G99" s="7"/>
      <c r="H99" s="9">
        <v>500</v>
      </c>
      <c r="I99" s="9">
        <v>0</v>
      </c>
      <c r="J99" s="10"/>
      <c r="K99" t="str">
        <f t="shared" si="1"/>
        <v>6</v>
      </c>
    </row>
    <row r="100" spans="1:11" x14ac:dyDescent="0.25">
      <c r="A100" s="7">
        <v>3612</v>
      </c>
      <c r="B100" s="8" t="s">
        <v>304</v>
      </c>
      <c r="C100" s="7">
        <v>6122</v>
      </c>
      <c r="D100" s="8" t="s">
        <v>70</v>
      </c>
      <c r="E100" s="7">
        <v>3911444003</v>
      </c>
      <c r="F100" s="8"/>
      <c r="G100" s="7"/>
      <c r="H100" s="9">
        <v>550</v>
      </c>
      <c r="I100" s="9">
        <v>0</v>
      </c>
      <c r="J100" s="10"/>
      <c r="K100" t="str">
        <f t="shared" si="1"/>
        <v>6</v>
      </c>
    </row>
    <row r="101" spans="1:11" x14ac:dyDescent="0.25">
      <c r="A101" s="7">
        <v>3612</v>
      </c>
      <c r="B101" s="8" t="s">
        <v>304</v>
      </c>
      <c r="C101" s="7">
        <v>6122</v>
      </c>
      <c r="D101" s="8" t="s">
        <v>70</v>
      </c>
      <c r="E101" s="7">
        <v>3911482004</v>
      </c>
      <c r="F101" s="8"/>
      <c r="G101" s="7"/>
      <c r="H101" s="9">
        <v>2500</v>
      </c>
      <c r="I101" s="9">
        <v>0</v>
      </c>
      <c r="J101" s="10"/>
      <c r="K101" t="str">
        <f t="shared" si="1"/>
        <v>6</v>
      </c>
    </row>
    <row r="102" spans="1:11" x14ac:dyDescent="0.25">
      <c r="A102" s="7">
        <v>3612</v>
      </c>
      <c r="B102" s="8" t="s">
        <v>304</v>
      </c>
      <c r="C102" s="7">
        <v>6123</v>
      </c>
      <c r="D102" s="8" t="s">
        <v>283</v>
      </c>
      <c r="E102" s="7">
        <v>3910000003</v>
      </c>
      <c r="F102" s="8"/>
      <c r="G102" s="7"/>
      <c r="H102" s="9"/>
      <c r="I102" s="9"/>
      <c r="J102" s="10">
        <v>300</v>
      </c>
      <c r="K102" t="str">
        <f t="shared" si="1"/>
        <v>6</v>
      </c>
    </row>
    <row r="103" spans="1:11" x14ac:dyDescent="0.25">
      <c r="A103" s="19" t="s">
        <v>313</v>
      </c>
      <c r="B103" s="20"/>
      <c r="C103" s="19"/>
      <c r="D103" s="20"/>
      <c r="E103" s="19"/>
      <c r="F103" s="20" t="s">
        <v>127</v>
      </c>
      <c r="G103" s="19"/>
      <c r="H103" s="21">
        <f>SUM(H84:H102)</f>
        <v>9321</v>
      </c>
      <c r="I103" s="21">
        <f t="shared" ref="I103:J103" si="5">SUM(I84:I102)</f>
        <v>12821</v>
      </c>
      <c r="J103" s="21">
        <f t="shared" si="5"/>
        <v>7173</v>
      </c>
      <c r="K103" t="str">
        <f t="shared" si="1"/>
        <v/>
      </c>
    </row>
    <row r="104" spans="1:11" x14ac:dyDescent="0.25">
      <c r="A104" s="28" t="s">
        <v>305</v>
      </c>
      <c r="B104" s="28"/>
      <c r="C104" s="27"/>
      <c r="D104" s="28"/>
      <c r="E104" s="27"/>
      <c r="F104" s="28"/>
      <c r="G104" s="27"/>
      <c r="H104" s="29">
        <f>SUM(H83)</f>
        <v>10000</v>
      </c>
      <c r="I104" s="29">
        <f>SUM(I83)</f>
        <v>10000</v>
      </c>
      <c r="J104" s="29">
        <f>SUM(J83)</f>
        <v>10000</v>
      </c>
      <c r="K104" t="str">
        <f t="shared" si="1"/>
        <v/>
      </c>
    </row>
    <row r="105" spans="1:11" x14ac:dyDescent="0.25">
      <c r="A105" s="28" t="s">
        <v>306</v>
      </c>
      <c r="B105" s="28"/>
      <c r="C105" s="27"/>
      <c r="D105" s="28"/>
      <c r="E105" s="27"/>
      <c r="F105" s="28"/>
      <c r="G105" s="27"/>
      <c r="H105" s="29">
        <f t="shared" ref="H105:I105" si="6">SUM(H103)</f>
        <v>9321</v>
      </c>
      <c r="I105" s="29">
        <f t="shared" si="6"/>
        <v>12821</v>
      </c>
      <c r="J105" s="29">
        <f>SUM(J103)</f>
        <v>7173</v>
      </c>
      <c r="K105" t="str">
        <f t="shared" si="1"/>
        <v/>
      </c>
    </row>
    <row r="106" spans="1:11" x14ac:dyDescent="0.25">
      <c r="A106" s="28" t="s">
        <v>307</v>
      </c>
      <c r="B106" s="28"/>
      <c r="C106" s="27"/>
      <c r="D106" s="28"/>
      <c r="E106" s="27"/>
      <c r="F106" s="28"/>
      <c r="G106" s="27"/>
      <c r="H106" s="29">
        <f>H104-H105</f>
        <v>679</v>
      </c>
      <c r="I106" s="29">
        <f t="shared" ref="I106:J106" si="7">I104-I105</f>
        <v>-2821</v>
      </c>
      <c r="J106" s="29">
        <f t="shared" si="7"/>
        <v>2827</v>
      </c>
      <c r="K106" t="str">
        <f t="shared" si="1"/>
        <v/>
      </c>
    </row>
    <row r="107" spans="1:11" ht="15.6" x14ac:dyDescent="0.25">
      <c r="A107" s="45" t="s">
        <v>329</v>
      </c>
      <c r="B107" s="45"/>
      <c r="C107" s="45"/>
      <c r="D107" s="45"/>
      <c r="E107" s="45"/>
      <c r="F107" s="45"/>
      <c r="G107" s="45"/>
      <c r="H107" s="45"/>
      <c r="I107" s="45"/>
      <c r="J107" s="46"/>
      <c r="K107" t="str">
        <f t="shared" si="1"/>
        <v/>
      </c>
    </row>
    <row r="108" spans="1:11" x14ac:dyDescent="0.25">
      <c r="A108" s="7">
        <v>3613</v>
      </c>
      <c r="B108" s="8" t="s">
        <v>54</v>
      </c>
      <c r="C108" s="7">
        <v>2132</v>
      </c>
      <c r="D108" s="8" t="s">
        <v>287</v>
      </c>
      <c r="E108" s="7">
        <v>392</v>
      </c>
      <c r="F108" s="8" t="s">
        <v>429</v>
      </c>
      <c r="G108" s="7"/>
      <c r="H108" s="9">
        <v>2550</v>
      </c>
      <c r="I108" s="9">
        <v>2550</v>
      </c>
      <c r="J108" s="10">
        <v>2600</v>
      </c>
      <c r="K108" t="str">
        <f t="shared" si="1"/>
        <v>2</v>
      </c>
    </row>
    <row r="109" spans="1:11" x14ac:dyDescent="0.25">
      <c r="A109" s="7">
        <v>3613</v>
      </c>
      <c r="B109" s="8" t="s">
        <v>54</v>
      </c>
      <c r="C109" s="7">
        <v>2132</v>
      </c>
      <c r="D109" s="8" t="s">
        <v>287</v>
      </c>
      <c r="E109" s="7">
        <v>392126</v>
      </c>
      <c r="F109" s="8" t="s">
        <v>430</v>
      </c>
      <c r="G109" s="7"/>
      <c r="H109" s="9">
        <v>635</v>
      </c>
      <c r="I109" s="9">
        <v>635</v>
      </c>
      <c r="J109" s="10">
        <v>450</v>
      </c>
      <c r="K109" t="str">
        <f t="shared" si="1"/>
        <v>2</v>
      </c>
    </row>
    <row r="110" spans="1:11" x14ac:dyDescent="0.25">
      <c r="A110" s="19" t="s">
        <v>314</v>
      </c>
      <c r="B110" s="20"/>
      <c r="C110" s="19"/>
      <c r="D110" s="20"/>
      <c r="E110" s="19"/>
      <c r="F110" s="20"/>
      <c r="G110" s="19"/>
      <c r="H110" s="21">
        <f>SUM(H108:H109)</f>
        <v>3185</v>
      </c>
      <c r="I110" s="21">
        <f t="shared" ref="I110:J110" si="8">SUM(I108:I109)</f>
        <v>3185</v>
      </c>
      <c r="J110" s="21">
        <f t="shared" si="8"/>
        <v>3050</v>
      </c>
      <c r="K110" t="str">
        <f t="shared" si="1"/>
        <v/>
      </c>
    </row>
    <row r="111" spans="1:11" x14ac:dyDescent="0.25">
      <c r="A111" s="7">
        <v>3613</v>
      </c>
      <c r="B111" s="8" t="s">
        <v>54</v>
      </c>
      <c r="C111" s="7">
        <v>5137</v>
      </c>
      <c r="D111" s="8" t="s">
        <v>340</v>
      </c>
      <c r="E111" s="7">
        <v>392</v>
      </c>
      <c r="F111" s="8" t="s">
        <v>429</v>
      </c>
      <c r="G111" s="7"/>
      <c r="H111" s="9">
        <v>50</v>
      </c>
      <c r="I111" s="9">
        <v>43.7</v>
      </c>
      <c r="J111" s="10"/>
      <c r="K111" t="str">
        <f t="shared" si="1"/>
        <v>5</v>
      </c>
    </row>
    <row r="112" spans="1:11" x14ac:dyDescent="0.25">
      <c r="A112" s="7">
        <v>3613</v>
      </c>
      <c r="B112" s="8" t="s">
        <v>54</v>
      </c>
      <c r="C112" s="7">
        <v>5137</v>
      </c>
      <c r="D112" s="8" t="s">
        <v>340</v>
      </c>
      <c r="E112" s="7">
        <v>392126</v>
      </c>
      <c r="F112" s="8" t="s">
        <v>430</v>
      </c>
      <c r="G112" s="7"/>
      <c r="H112" s="9">
        <v>50</v>
      </c>
      <c r="I112" s="9">
        <v>47.5</v>
      </c>
      <c r="J112" s="10">
        <v>50</v>
      </c>
      <c r="K112" t="str">
        <f t="shared" si="1"/>
        <v>5</v>
      </c>
    </row>
    <row r="113" spans="1:11" x14ac:dyDescent="0.25">
      <c r="A113" s="7">
        <v>3613</v>
      </c>
      <c r="B113" s="8" t="s">
        <v>54</v>
      </c>
      <c r="C113" s="7">
        <v>5139</v>
      </c>
      <c r="D113" s="8" t="s">
        <v>240</v>
      </c>
      <c r="E113" s="7">
        <v>392</v>
      </c>
      <c r="F113" s="8" t="s">
        <v>429</v>
      </c>
      <c r="G113" s="7"/>
      <c r="H113" s="9">
        <v>0</v>
      </c>
      <c r="I113" s="9">
        <v>6.3</v>
      </c>
      <c r="J113" s="10">
        <v>10</v>
      </c>
      <c r="K113" t="str">
        <f t="shared" si="1"/>
        <v>5</v>
      </c>
    </row>
    <row r="114" spans="1:11" x14ac:dyDescent="0.25">
      <c r="A114" s="7">
        <v>3613</v>
      </c>
      <c r="B114" s="8" t="s">
        <v>54</v>
      </c>
      <c r="C114" s="7">
        <v>5139</v>
      </c>
      <c r="D114" s="8" t="s">
        <v>240</v>
      </c>
      <c r="E114" s="7">
        <v>392126</v>
      </c>
      <c r="F114" s="8" t="s">
        <v>430</v>
      </c>
      <c r="G114" s="7"/>
      <c r="H114" s="9">
        <v>0</v>
      </c>
      <c r="I114" s="9">
        <v>2.5</v>
      </c>
      <c r="J114" s="10">
        <v>50</v>
      </c>
      <c r="K114" t="str">
        <f t="shared" si="1"/>
        <v>5</v>
      </c>
    </row>
    <row r="115" spans="1:11" x14ac:dyDescent="0.25">
      <c r="A115" s="7">
        <v>3613</v>
      </c>
      <c r="B115" s="8" t="s">
        <v>54</v>
      </c>
      <c r="C115" s="7">
        <v>5151</v>
      </c>
      <c r="D115" s="8" t="s">
        <v>10</v>
      </c>
      <c r="E115" s="7">
        <v>392</v>
      </c>
      <c r="F115" s="8" t="s">
        <v>429</v>
      </c>
      <c r="G115" s="7"/>
      <c r="H115" s="9">
        <v>10</v>
      </c>
      <c r="I115" s="9">
        <v>10</v>
      </c>
      <c r="J115" s="10">
        <v>13</v>
      </c>
      <c r="K115" t="str">
        <f t="shared" si="1"/>
        <v>5</v>
      </c>
    </row>
    <row r="116" spans="1:11" x14ac:dyDescent="0.25">
      <c r="A116" s="7">
        <v>3613</v>
      </c>
      <c r="B116" s="8" t="s">
        <v>54</v>
      </c>
      <c r="C116" s="7">
        <v>5151</v>
      </c>
      <c r="D116" s="8" t="s">
        <v>10</v>
      </c>
      <c r="E116" s="7">
        <v>392126</v>
      </c>
      <c r="F116" s="8" t="s">
        <v>430</v>
      </c>
      <c r="G116" s="7"/>
      <c r="H116" s="9">
        <v>20</v>
      </c>
      <c r="I116" s="9">
        <v>20</v>
      </c>
      <c r="J116" s="10">
        <v>26</v>
      </c>
      <c r="K116" t="str">
        <f t="shared" si="1"/>
        <v>5</v>
      </c>
    </row>
    <row r="117" spans="1:11" x14ac:dyDescent="0.25">
      <c r="A117" s="7">
        <v>3613</v>
      </c>
      <c r="B117" s="8" t="s">
        <v>54</v>
      </c>
      <c r="C117" s="7">
        <v>5154</v>
      </c>
      <c r="D117" s="8" t="s">
        <v>12</v>
      </c>
      <c r="E117" s="7">
        <v>392</v>
      </c>
      <c r="F117" s="8" t="s">
        <v>429</v>
      </c>
      <c r="G117" s="7"/>
      <c r="H117" s="9">
        <v>5</v>
      </c>
      <c r="I117" s="9">
        <v>5</v>
      </c>
      <c r="J117" s="10">
        <v>8</v>
      </c>
      <c r="K117" t="str">
        <f t="shared" si="1"/>
        <v>5</v>
      </c>
    </row>
    <row r="118" spans="1:11" x14ac:dyDescent="0.25">
      <c r="A118" s="7">
        <v>3613</v>
      </c>
      <c r="B118" s="8" t="s">
        <v>54</v>
      </c>
      <c r="C118" s="7">
        <v>5154</v>
      </c>
      <c r="D118" s="8" t="s">
        <v>12</v>
      </c>
      <c r="E118" s="7">
        <v>392126</v>
      </c>
      <c r="F118" s="8" t="s">
        <v>430</v>
      </c>
      <c r="G118" s="7"/>
      <c r="H118" s="9">
        <v>50</v>
      </c>
      <c r="I118" s="9">
        <v>50</v>
      </c>
      <c r="J118" s="10">
        <v>75</v>
      </c>
      <c r="K118" t="str">
        <f t="shared" si="1"/>
        <v>5</v>
      </c>
    </row>
    <row r="119" spans="1:11" x14ac:dyDescent="0.25">
      <c r="A119" s="7">
        <v>3613</v>
      </c>
      <c r="B119" s="8" t="s">
        <v>54</v>
      </c>
      <c r="C119" s="7">
        <v>5163</v>
      </c>
      <c r="D119" s="8" t="s">
        <v>15</v>
      </c>
      <c r="E119" s="7">
        <v>392</v>
      </c>
      <c r="F119" s="8" t="s">
        <v>429</v>
      </c>
      <c r="G119" s="7"/>
      <c r="H119" s="9">
        <v>43</v>
      </c>
      <c r="I119" s="9">
        <v>43</v>
      </c>
      <c r="J119" s="10">
        <v>43</v>
      </c>
      <c r="K119" t="str">
        <f t="shared" si="1"/>
        <v>5</v>
      </c>
    </row>
    <row r="120" spans="1:11" x14ac:dyDescent="0.25">
      <c r="A120" s="7">
        <v>3613</v>
      </c>
      <c r="B120" s="8" t="s">
        <v>54</v>
      </c>
      <c r="C120" s="7">
        <v>5163</v>
      </c>
      <c r="D120" s="8" t="s">
        <v>15</v>
      </c>
      <c r="E120" s="7">
        <v>392126</v>
      </c>
      <c r="F120" s="8" t="s">
        <v>430</v>
      </c>
      <c r="G120" s="7"/>
      <c r="H120" s="9">
        <v>17</v>
      </c>
      <c r="I120" s="9">
        <v>17</v>
      </c>
      <c r="J120" s="10">
        <v>17</v>
      </c>
      <c r="K120" t="str">
        <f t="shared" si="1"/>
        <v>5</v>
      </c>
    </row>
    <row r="121" spans="1:11" x14ac:dyDescent="0.25">
      <c r="A121" s="7">
        <v>3613</v>
      </c>
      <c r="B121" s="8" t="s">
        <v>54</v>
      </c>
      <c r="C121" s="7">
        <v>5169</v>
      </c>
      <c r="D121" s="8" t="s">
        <v>6</v>
      </c>
      <c r="E121" s="7">
        <v>392</v>
      </c>
      <c r="F121" s="8" t="s">
        <v>429</v>
      </c>
      <c r="G121" s="7"/>
      <c r="H121" s="9">
        <v>150</v>
      </c>
      <c r="I121" s="9">
        <v>150</v>
      </c>
      <c r="J121" s="10">
        <v>150</v>
      </c>
      <c r="K121" t="str">
        <f t="shared" si="1"/>
        <v>5</v>
      </c>
    </row>
    <row r="122" spans="1:11" x14ac:dyDescent="0.25">
      <c r="A122" s="7">
        <v>3613</v>
      </c>
      <c r="B122" s="8" t="s">
        <v>54</v>
      </c>
      <c r="C122" s="7">
        <v>5169</v>
      </c>
      <c r="D122" s="8" t="s">
        <v>6</v>
      </c>
      <c r="E122" s="7">
        <v>392126</v>
      </c>
      <c r="F122" s="8" t="s">
        <v>430</v>
      </c>
      <c r="G122" s="7"/>
      <c r="H122" s="9">
        <v>70</v>
      </c>
      <c r="I122" s="9">
        <v>70</v>
      </c>
      <c r="J122" s="10">
        <v>70</v>
      </c>
      <c r="K122" t="str">
        <f t="shared" si="1"/>
        <v>5</v>
      </c>
    </row>
    <row r="123" spans="1:11" x14ac:dyDescent="0.25">
      <c r="A123" s="7">
        <v>3613</v>
      </c>
      <c r="B123" s="8" t="s">
        <v>54</v>
      </c>
      <c r="C123" s="7">
        <v>5171</v>
      </c>
      <c r="D123" s="8" t="s">
        <v>16</v>
      </c>
      <c r="E123" s="7">
        <v>392</v>
      </c>
      <c r="F123" s="8" t="s">
        <v>429</v>
      </c>
      <c r="G123" s="7"/>
      <c r="H123" s="9">
        <v>400</v>
      </c>
      <c r="I123" s="9">
        <v>400</v>
      </c>
      <c r="J123" s="10">
        <v>500</v>
      </c>
      <c r="K123" t="str">
        <f t="shared" si="1"/>
        <v>5</v>
      </c>
    </row>
    <row r="124" spans="1:11" x14ac:dyDescent="0.25">
      <c r="A124" s="7">
        <v>3613</v>
      </c>
      <c r="B124" s="8" t="s">
        <v>54</v>
      </c>
      <c r="C124" s="7">
        <v>5171</v>
      </c>
      <c r="D124" s="8" t="s">
        <v>16</v>
      </c>
      <c r="E124" s="7">
        <v>392126</v>
      </c>
      <c r="F124" s="8" t="s">
        <v>430</v>
      </c>
      <c r="G124" s="7"/>
      <c r="H124" s="9">
        <v>300</v>
      </c>
      <c r="I124" s="9">
        <v>300</v>
      </c>
      <c r="J124" s="10">
        <v>300</v>
      </c>
      <c r="K124" t="str">
        <f t="shared" si="1"/>
        <v>5</v>
      </c>
    </row>
    <row r="125" spans="1:11" x14ac:dyDescent="0.25">
      <c r="A125" s="19" t="s">
        <v>315</v>
      </c>
      <c r="B125" s="20"/>
      <c r="C125" s="19"/>
      <c r="D125" s="20"/>
      <c r="E125" s="19"/>
      <c r="F125" s="20"/>
      <c r="G125" s="19"/>
      <c r="H125" s="21">
        <f>SUM(H111:H124)</f>
        <v>1165</v>
      </c>
      <c r="I125" s="21">
        <f t="shared" ref="I125:J125" si="9">SUM(I111:I124)</f>
        <v>1165</v>
      </c>
      <c r="J125" s="21">
        <f t="shared" si="9"/>
        <v>1312</v>
      </c>
      <c r="K125" t="str">
        <f t="shared" si="1"/>
        <v/>
      </c>
    </row>
    <row r="126" spans="1:11" x14ac:dyDescent="0.25">
      <c r="A126" s="28" t="s">
        <v>308</v>
      </c>
      <c r="B126" s="28"/>
      <c r="C126" s="27"/>
      <c r="D126" s="28"/>
      <c r="E126" s="27"/>
      <c r="F126" s="28"/>
      <c r="G126" s="27"/>
      <c r="H126" s="29">
        <f>SUM(H110)</f>
        <v>3185</v>
      </c>
      <c r="I126" s="29">
        <f>SUM(I110)</f>
        <v>3185</v>
      </c>
      <c r="J126" s="29">
        <f>SUM(J110)</f>
        <v>3050</v>
      </c>
      <c r="K126" t="str">
        <f t="shared" si="1"/>
        <v/>
      </c>
    </row>
    <row r="127" spans="1:11" x14ac:dyDescent="0.25">
      <c r="A127" s="28" t="s">
        <v>309</v>
      </c>
      <c r="B127" s="28"/>
      <c r="C127" s="27"/>
      <c r="D127" s="28"/>
      <c r="E127" s="27"/>
      <c r="F127" s="28"/>
      <c r="G127" s="27"/>
      <c r="H127" s="29">
        <f>SUM(H125)</f>
        <v>1165</v>
      </c>
      <c r="I127" s="29">
        <f t="shared" ref="I127:J127" si="10">SUM(I125)</f>
        <v>1165</v>
      </c>
      <c r="J127" s="29">
        <f t="shared" si="10"/>
        <v>1312</v>
      </c>
      <c r="K127" t="str">
        <f t="shared" si="1"/>
        <v/>
      </c>
    </row>
    <row r="128" spans="1:11" x14ac:dyDescent="0.25">
      <c r="A128" s="28" t="s">
        <v>310</v>
      </c>
      <c r="B128" s="28"/>
      <c r="C128" s="27"/>
      <c r="D128" s="28"/>
      <c r="E128" s="27"/>
      <c r="F128" s="28"/>
      <c r="G128" s="27"/>
      <c r="H128" s="29">
        <f>H126-H127</f>
        <v>2020</v>
      </c>
      <c r="I128" s="29">
        <f t="shared" ref="I128:J128" si="11">I126-I127</f>
        <v>2020</v>
      </c>
      <c r="J128" s="29">
        <f t="shared" si="11"/>
        <v>1738</v>
      </c>
      <c r="K128" t="str">
        <f t="shared" si="1"/>
        <v/>
      </c>
    </row>
    <row r="129" spans="1:11" ht="15.6" x14ac:dyDescent="0.25">
      <c r="A129" s="45" t="s">
        <v>330</v>
      </c>
      <c r="B129" s="45"/>
      <c r="C129" s="45"/>
      <c r="D129" s="45"/>
      <c r="E129" s="45"/>
      <c r="F129" s="45"/>
      <c r="G129" s="45"/>
      <c r="H129" s="45"/>
      <c r="I129" s="45"/>
      <c r="J129" s="46"/>
      <c r="K129" t="str">
        <f t="shared" si="1"/>
        <v/>
      </c>
    </row>
    <row r="130" spans="1:11" x14ac:dyDescent="0.25">
      <c r="A130" s="7">
        <v>3613</v>
      </c>
      <c r="B130" s="8" t="s">
        <v>54</v>
      </c>
      <c r="C130" s="7">
        <v>2132</v>
      </c>
      <c r="D130" s="8" t="s">
        <v>287</v>
      </c>
      <c r="E130" s="7">
        <v>39001</v>
      </c>
      <c r="F130" s="8" t="s">
        <v>431</v>
      </c>
      <c r="G130" s="7"/>
      <c r="H130" s="9">
        <v>75.900000000000006</v>
      </c>
      <c r="I130" s="9">
        <v>75.900000000000006</v>
      </c>
      <c r="J130" s="10"/>
      <c r="K130" t="str">
        <f t="shared" si="1"/>
        <v>2</v>
      </c>
    </row>
    <row r="131" spans="1:11" x14ac:dyDescent="0.25">
      <c r="A131" s="7">
        <v>3613</v>
      </c>
      <c r="B131" s="8" t="s">
        <v>54</v>
      </c>
      <c r="C131" s="7">
        <v>2132</v>
      </c>
      <c r="D131" s="8" t="s">
        <v>287</v>
      </c>
      <c r="E131" s="7">
        <v>39003</v>
      </c>
      <c r="F131" s="8" t="s">
        <v>432</v>
      </c>
      <c r="G131" s="7"/>
      <c r="H131" s="9">
        <v>22.4</v>
      </c>
      <c r="I131" s="9">
        <v>22.4</v>
      </c>
      <c r="J131" s="10">
        <v>23.08</v>
      </c>
      <c r="K131" t="str">
        <f t="shared" si="1"/>
        <v>2</v>
      </c>
    </row>
    <row r="132" spans="1:11" x14ac:dyDescent="0.25">
      <c r="A132" s="7">
        <v>3613</v>
      </c>
      <c r="B132" s="8" t="s">
        <v>54</v>
      </c>
      <c r="C132" s="7">
        <v>2132</v>
      </c>
      <c r="D132" s="8" t="s">
        <v>287</v>
      </c>
      <c r="E132" s="7">
        <v>39005</v>
      </c>
      <c r="F132" s="8" t="s">
        <v>433</v>
      </c>
      <c r="G132" s="7"/>
      <c r="H132" s="9">
        <v>28</v>
      </c>
      <c r="I132" s="9">
        <v>28</v>
      </c>
      <c r="J132" s="10">
        <v>28.8</v>
      </c>
      <c r="K132" t="str">
        <f t="shared" si="1"/>
        <v>2</v>
      </c>
    </row>
    <row r="133" spans="1:11" x14ac:dyDescent="0.25">
      <c r="A133" s="7">
        <v>3613</v>
      </c>
      <c r="B133" s="8" t="s">
        <v>54</v>
      </c>
      <c r="C133" s="7">
        <v>2132</v>
      </c>
      <c r="D133" s="8" t="s">
        <v>287</v>
      </c>
      <c r="E133" s="7">
        <v>39010</v>
      </c>
      <c r="F133" s="8" t="s">
        <v>434</v>
      </c>
      <c r="G133" s="7"/>
      <c r="H133" s="9">
        <v>12.1</v>
      </c>
      <c r="I133" s="9">
        <v>12.1</v>
      </c>
      <c r="J133" s="10">
        <v>12.4</v>
      </c>
      <c r="K133" t="str">
        <f t="shared" si="1"/>
        <v>2</v>
      </c>
    </row>
    <row r="134" spans="1:11" x14ac:dyDescent="0.25">
      <c r="A134" s="7">
        <v>3613</v>
      </c>
      <c r="B134" s="8" t="s">
        <v>54</v>
      </c>
      <c r="C134" s="7">
        <v>2132</v>
      </c>
      <c r="D134" s="8" t="s">
        <v>287</v>
      </c>
      <c r="E134" s="7">
        <v>39012</v>
      </c>
      <c r="F134" s="8" t="s">
        <v>435</v>
      </c>
      <c r="G134" s="7"/>
      <c r="H134" s="9">
        <v>32.200000000000003</v>
      </c>
      <c r="I134" s="9">
        <v>32.200000000000003</v>
      </c>
      <c r="J134" s="10">
        <v>33.200000000000003</v>
      </c>
      <c r="K134" t="str">
        <f t="shared" si="1"/>
        <v>2</v>
      </c>
    </row>
    <row r="135" spans="1:11" x14ac:dyDescent="0.25">
      <c r="A135" s="7">
        <v>3613</v>
      </c>
      <c r="B135" s="8" t="s">
        <v>54</v>
      </c>
      <c r="C135" s="7">
        <v>2132</v>
      </c>
      <c r="D135" s="8" t="s">
        <v>287</v>
      </c>
      <c r="E135" s="7">
        <v>39013</v>
      </c>
      <c r="F135" s="8" t="s">
        <v>436</v>
      </c>
      <c r="G135" s="7"/>
      <c r="H135" s="9">
        <v>44.2</v>
      </c>
      <c r="I135" s="9">
        <v>44.2</v>
      </c>
      <c r="J135" s="10">
        <v>45.6</v>
      </c>
      <c r="K135" t="str">
        <f t="shared" si="1"/>
        <v>2</v>
      </c>
    </row>
    <row r="136" spans="1:11" x14ac:dyDescent="0.25">
      <c r="A136" s="7">
        <v>3613</v>
      </c>
      <c r="B136" s="8" t="s">
        <v>54</v>
      </c>
      <c r="C136" s="7">
        <v>2132</v>
      </c>
      <c r="D136" s="8" t="s">
        <v>287</v>
      </c>
      <c r="E136" s="7">
        <v>39014</v>
      </c>
      <c r="F136" s="8" t="s">
        <v>437</v>
      </c>
      <c r="G136" s="7"/>
      <c r="H136" s="9">
        <v>45.7</v>
      </c>
      <c r="I136" s="9">
        <v>45.7</v>
      </c>
      <c r="J136" s="10">
        <v>47.1</v>
      </c>
      <c r="K136" t="str">
        <f t="shared" si="1"/>
        <v>2</v>
      </c>
    </row>
    <row r="137" spans="1:11" x14ac:dyDescent="0.25">
      <c r="A137" s="7">
        <v>3613</v>
      </c>
      <c r="B137" s="8" t="s">
        <v>54</v>
      </c>
      <c r="C137" s="7">
        <v>2132</v>
      </c>
      <c r="D137" s="8" t="s">
        <v>287</v>
      </c>
      <c r="E137" s="7">
        <v>39015</v>
      </c>
      <c r="F137" s="8" t="s">
        <v>438</v>
      </c>
      <c r="G137" s="7"/>
      <c r="H137" s="9">
        <v>149.6</v>
      </c>
      <c r="I137" s="9">
        <v>149.6</v>
      </c>
      <c r="J137" s="10">
        <v>145.5</v>
      </c>
      <c r="K137" t="str">
        <f t="shared" ref="K137:K200" si="12">LEFT(C137,1)</f>
        <v>2</v>
      </c>
    </row>
    <row r="138" spans="1:11" x14ac:dyDescent="0.25">
      <c r="A138" s="7">
        <v>3613</v>
      </c>
      <c r="B138" s="8" t="s">
        <v>54</v>
      </c>
      <c r="C138" s="7">
        <v>2132</v>
      </c>
      <c r="D138" s="8" t="s">
        <v>287</v>
      </c>
      <c r="E138" s="7">
        <v>39017</v>
      </c>
      <c r="F138" s="8" t="s">
        <v>439</v>
      </c>
      <c r="G138" s="7"/>
      <c r="H138" s="9">
        <v>47</v>
      </c>
      <c r="I138" s="9">
        <v>47</v>
      </c>
      <c r="J138" s="10">
        <v>48.4</v>
      </c>
      <c r="K138" t="str">
        <f t="shared" si="12"/>
        <v>2</v>
      </c>
    </row>
    <row r="139" spans="1:11" x14ac:dyDescent="0.25">
      <c r="A139" s="7">
        <v>3613</v>
      </c>
      <c r="B139" s="8" t="s">
        <v>54</v>
      </c>
      <c r="C139" s="7">
        <v>2132</v>
      </c>
      <c r="D139" s="8" t="s">
        <v>287</v>
      </c>
      <c r="E139" s="7">
        <v>39018</v>
      </c>
      <c r="F139" s="8" t="s">
        <v>440</v>
      </c>
      <c r="G139" s="7"/>
      <c r="H139" s="9">
        <v>25.5</v>
      </c>
      <c r="I139" s="9">
        <v>25.5</v>
      </c>
      <c r="J139" s="10">
        <v>26.3</v>
      </c>
      <c r="K139" t="str">
        <f t="shared" si="12"/>
        <v>2</v>
      </c>
    </row>
    <row r="140" spans="1:11" x14ac:dyDescent="0.25">
      <c r="A140" s="7">
        <v>3613</v>
      </c>
      <c r="B140" s="8" t="s">
        <v>54</v>
      </c>
      <c r="C140" s="7">
        <v>2132</v>
      </c>
      <c r="D140" s="8" t="s">
        <v>287</v>
      </c>
      <c r="E140" s="7">
        <v>39019</v>
      </c>
      <c r="F140" s="8" t="s">
        <v>441</v>
      </c>
      <c r="G140" s="7"/>
      <c r="H140" s="9">
        <v>41.2</v>
      </c>
      <c r="I140" s="9">
        <v>41.2</v>
      </c>
      <c r="J140" s="10">
        <v>42.4</v>
      </c>
      <c r="K140" t="str">
        <f t="shared" si="12"/>
        <v>2</v>
      </c>
    </row>
    <row r="141" spans="1:11" x14ac:dyDescent="0.25">
      <c r="A141" s="7">
        <v>3613</v>
      </c>
      <c r="B141" s="8" t="s">
        <v>54</v>
      </c>
      <c r="C141" s="7">
        <v>2132</v>
      </c>
      <c r="D141" s="8" t="s">
        <v>287</v>
      </c>
      <c r="E141" s="7">
        <v>39020</v>
      </c>
      <c r="F141" s="8" t="s">
        <v>442</v>
      </c>
      <c r="G141" s="7"/>
      <c r="H141" s="9">
        <v>15.2</v>
      </c>
      <c r="I141" s="9">
        <v>15.2</v>
      </c>
      <c r="J141" s="10">
        <v>15.7</v>
      </c>
      <c r="K141" t="str">
        <f t="shared" si="12"/>
        <v>2</v>
      </c>
    </row>
    <row r="142" spans="1:11" x14ac:dyDescent="0.25">
      <c r="A142" s="7">
        <v>3613</v>
      </c>
      <c r="B142" s="8" t="s">
        <v>54</v>
      </c>
      <c r="C142" s="7">
        <v>2132</v>
      </c>
      <c r="D142" s="8" t="s">
        <v>287</v>
      </c>
      <c r="E142" s="7">
        <v>39025</v>
      </c>
      <c r="F142" s="8" t="s">
        <v>443</v>
      </c>
      <c r="G142" s="7"/>
      <c r="H142" s="9">
        <v>28.5</v>
      </c>
      <c r="I142" s="9">
        <v>28.5</v>
      </c>
      <c r="J142" s="10">
        <v>29.3</v>
      </c>
      <c r="K142" t="str">
        <f t="shared" si="12"/>
        <v>2</v>
      </c>
    </row>
    <row r="143" spans="1:11" x14ac:dyDescent="0.25">
      <c r="A143" s="7">
        <v>3613</v>
      </c>
      <c r="B143" s="8" t="s">
        <v>54</v>
      </c>
      <c r="C143" s="7">
        <v>2132</v>
      </c>
      <c r="D143" s="8" t="s">
        <v>287</v>
      </c>
      <c r="E143" s="7">
        <v>39027</v>
      </c>
      <c r="F143" s="8" t="s">
        <v>444</v>
      </c>
      <c r="G143" s="7"/>
      <c r="H143" s="9">
        <v>24.5</v>
      </c>
      <c r="I143" s="9">
        <v>24.5</v>
      </c>
      <c r="J143" s="10">
        <v>25.2</v>
      </c>
      <c r="K143" t="str">
        <f t="shared" si="12"/>
        <v>2</v>
      </c>
    </row>
    <row r="144" spans="1:11" x14ac:dyDescent="0.25">
      <c r="A144" s="7">
        <v>3613</v>
      </c>
      <c r="B144" s="8" t="s">
        <v>54</v>
      </c>
      <c r="C144" s="7">
        <v>2132</v>
      </c>
      <c r="D144" s="8" t="s">
        <v>287</v>
      </c>
      <c r="E144" s="7">
        <v>39028</v>
      </c>
      <c r="F144" s="8" t="s">
        <v>445</v>
      </c>
      <c r="G144" s="7"/>
      <c r="H144" s="9">
        <v>19.5</v>
      </c>
      <c r="I144" s="9">
        <v>19.5</v>
      </c>
      <c r="J144" s="10">
        <v>20</v>
      </c>
      <c r="K144" t="str">
        <f t="shared" si="12"/>
        <v>2</v>
      </c>
    </row>
    <row r="145" spans="1:11" x14ac:dyDescent="0.25">
      <c r="A145" s="7">
        <v>3613</v>
      </c>
      <c r="B145" s="8" t="s">
        <v>54</v>
      </c>
      <c r="C145" s="7">
        <v>2132</v>
      </c>
      <c r="D145" s="8" t="s">
        <v>287</v>
      </c>
      <c r="E145" s="7">
        <v>39029</v>
      </c>
      <c r="F145" s="8" t="s">
        <v>446</v>
      </c>
      <c r="G145" s="7"/>
      <c r="H145" s="9">
        <v>112.9</v>
      </c>
      <c r="I145" s="9">
        <v>112.9</v>
      </c>
      <c r="J145" s="10">
        <v>109.8</v>
      </c>
      <c r="K145" t="str">
        <f t="shared" si="12"/>
        <v>2</v>
      </c>
    </row>
    <row r="146" spans="1:11" x14ac:dyDescent="0.25">
      <c r="A146" s="7">
        <v>3613</v>
      </c>
      <c r="B146" s="8" t="s">
        <v>54</v>
      </c>
      <c r="C146" s="7">
        <v>2132</v>
      </c>
      <c r="D146" s="8" t="s">
        <v>287</v>
      </c>
      <c r="E146" s="7">
        <v>39035</v>
      </c>
      <c r="F146" s="8" t="s">
        <v>447</v>
      </c>
      <c r="G146" s="7"/>
      <c r="H146" s="9">
        <v>4.5</v>
      </c>
      <c r="I146" s="9">
        <v>4.5</v>
      </c>
      <c r="J146" s="10">
        <v>4.7</v>
      </c>
      <c r="K146" t="str">
        <f t="shared" si="12"/>
        <v>2</v>
      </c>
    </row>
    <row r="147" spans="1:11" x14ac:dyDescent="0.25">
      <c r="A147" s="7">
        <v>3613</v>
      </c>
      <c r="B147" s="8" t="s">
        <v>54</v>
      </c>
      <c r="C147" s="7">
        <v>2132</v>
      </c>
      <c r="D147" s="8" t="s">
        <v>287</v>
      </c>
      <c r="E147" s="7">
        <v>39037</v>
      </c>
      <c r="F147" s="8" t="s">
        <v>448</v>
      </c>
      <c r="G147" s="7"/>
      <c r="H147" s="9">
        <v>26</v>
      </c>
      <c r="I147" s="9">
        <v>26</v>
      </c>
      <c r="J147" s="10">
        <v>26.8</v>
      </c>
      <c r="K147" t="str">
        <f t="shared" si="12"/>
        <v>2</v>
      </c>
    </row>
    <row r="148" spans="1:11" x14ac:dyDescent="0.25">
      <c r="A148" s="7">
        <v>3613</v>
      </c>
      <c r="B148" s="8" t="s">
        <v>54</v>
      </c>
      <c r="C148" s="7">
        <v>2132</v>
      </c>
      <c r="D148" s="8" t="s">
        <v>287</v>
      </c>
      <c r="E148" s="7">
        <v>39038</v>
      </c>
      <c r="F148" s="8" t="s">
        <v>449</v>
      </c>
      <c r="G148" s="7"/>
      <c r="H148" s="9">
        <v>20.399999999999999</v>
      </c>
      <c r="I148" s="9">
        <v>20.399999999999999</v>
      </c>
      <c r="J148" s="10">
        <v>21</v>
      </c>
      <c r="K148" t="str">
        <f t="shared" si="12"/>
        <v>2</v>
      </c>
    </row>
    <row r="149" spans="1:11" x14ac:dyDescent="0.25">
      <c r="A149" s="7">
        <v>3613</v>
      </c>
      <c r="B149" s="8" t="s">
        <v>54</v>
      </c>
      <c r="C149" s="7">
        <v>2132</v>
      </c>
      <c r="D149" s="8" t="s">
        <v>287</v>
      </c>
      <c r="E149" s="7">
        <v>39039</v>
      </c>
      <c r="F149" s="8" t="s">
        <v>450</v>
      </c>
      <c r="G149" s="7"/>
      <c r="H149" s="9">
        <v>17.7</v>
      </c>
      <c r="I149" s="9">
        <v>17.7</v>
      </c>
      <c r="J149" s="10">
        <v>18.2</v>
      </c>
      <c r="K149" t="str">
        <f t="shared" si="12"/>
        <v>2</v>
      </c>
    </row>
    <row r="150" spans="1:11" x14ac:dyDescent="0.25">
      <c r="A150" s="7">
        <v>3613</v>
      </c>
      <c r="B150" s="8" t="s">
        <v>54</v>
      </c>
      <c r="C150" s="7">
        <v>2132</v>
      </c>
      <c r="D150" s="8" t="s">
        <v>287</v>
      </c>
      <c r="E150" s="7">
        <v>39041</v>
      </c>
      <c r="F150" s="8" t="s">
        <v>451</v>
      </c>
      <c r="G150" s="7"/>
      <c r="H150" s="9">
        <v>58</v>
      </c>
      <c r="I150" s="9">
        <v>58</v>
      </c>
      <c r="J150" s="10">
        <v>59.9</v>
      </c>
      <c r="K150" t="str">
        <f t="shared" si="12"/>
        <v>2</v>
      </c>
    </row>
    <row r="151" spans="1:11" x14ac:dyDescent="0.25">
      <c r="A151" s="7">
        <v>3613</v>
      </c>
      <c r="B151" s="8" t="s">
        <v>54</v>
      </c>
      <c r="C151" s="7">
        <v>2132</v>
      </c>
      <c r="D151" s="8" t="s">
        <v>287</v>
      </c>
      <c r="E151" s="7">
        <v>39043</v>
      </c>
      <c r="F151" s="8" t="s">
        <v>452</v>
      </c>
      <c r="G151" s="7"/>
      <c r="H151" s="9">
        <v>14.2</v>
      </c>
      <c r="I151" s="9">
        <v>14.2</v>
      </c>
      <c r="J151" s="10"/>
      <c r="K151" t="str">
        <f t="shared" si="12"/>
        <v>2</v>
      </c>
    </row>
    <row r="152" spans="1:11" x14ac:dyDescent="0.25">
      <c r="A152" s="7">
        <v>3613</v>
      </c>
      <c r="B152" s="8" t="s">
        <v>54</v>
      </c>
      <c r="C152" s="7">
        <v>2132</v>
      </c>
      <c r="D152" s="8" t="s">
        <v>287</v>
      </c>
      <c r="E152" s="7">
        <v>39044</v>
      </c>
      <c r="F152" s="8" t="s">
        <v>453</v>
      </c>
      <c r="G152" s="7"/>
      <c r="H152" s="9">
        <v>53.4</v>
      </c>
      <c r="I152" s="9">
        <v>53.4</v>
      </c>
      <c r="J152" s="10">
        <v>55</v>
      </c>
      <c r="K152" t="str">
        <f t="shared" si="12"/>
        <v>2</v>
      </c>
    </row>
    <row r="153" spans="1:11" x14ac:dyDescent="0.25">
      <c r="A153" s="7">
        <v>3613</v>
      </c>
      <c r="B153" s="8" t="s">
        <v>54</v>
      </c>
      <c r="C153" s="7">
        <v>2132</v>
      </c>
      <c r="D153" s="8" t="s">
        <v>287</v>
      </c>
      <c r="E153" s="7">
        <v>39046</v>
      </c>
      <c r="F153" s="8" t="s">
        <v>454</v>
      </c>
      <c r="G153" s="7"/>
      <c r="H153" s="9">
        <v>29.6</v>
      </c>
      <c r="I153" s="9">
        <v>29.6</v>
      </c>
      <c r="J153" s="10">
        <v>30.5</v>
      </c>
      <c r="K153" t="str">
        <f t="shared" si="12"/>
        <v>2</v>
      </c>
    </row>
    <row r="154" spans="1:11" x14ac:dyDescent="0.25">
      <c r="A154" s="7">
        <v>3613</v>
      </c>
      <c r="B154" s="8" t="s">
        <v>54</v>
      </c>
      <c r="C154" s="7">
        <v>2132</v>
      </c>
      <c r="D154" s="8" t="s">
        <v>287</v>
      </c>
      <c r="E154" s="7">
        <v>39050</v>
      </c>
      <c r="F154" s="8" t="s">
        <v>455</v>
      </c>
      <c r="G154" s="7"/>
      <c r="H154" s="9">
        <v>34.9</v>
      </c>
      <c r="I154" s="9">
        <v>34.9</v>
      </c>
      <c r="J154" s="10">
        <v>36</v>
      </c>
      <c r="K154" t="str">
        <f t="shared" si="12"/>
        <v>2</v>
      </c>
    </row>
    <row r="155" spans="1:11" x14ac:dyDescent="0.25">
      <c r="A155" s="7">
        <v>3613</v>
      </c>
      <c r="B155" s="8" t="s">
        <v>54</v>
      </c>
      <c r="C155" s="7">
        <v>2132</v>
      </c>
      <c r="D155" s="8" t="s">
        <v>287</v>
      </c>
      <c r="E155" s="7">
        <v>39052</v>
      </c>
      <c r="F155" s="8" t="s">
        <v>456</v>
      </c>
      <c r="G155" s="7"/>
      <c r="H155" s="9">
        <v>33.700000000000003</v>
      </c>
      <c r="I155" s="9">
        <v>33.700000000000003</v>
      </c>
      <c r="J155" s="10">
        <v>34.700000000000003</v>
      </c>
      <c r="K155" t="str">
        <f t="shared" si="12"/>
        <v>2</v>
      </c>
    </row>
    <row r="156" spans="1:11" x14ac:dyDescent="0.25">
      <c r="A156" s="7">
        <v>3613</v>
      </c>
      <c r="B156" s="8" t="s">
        <v>54</v>
      </c>
      <c r="C156" s="7">
        <v>2132</v>
      </c>
      <c r="D156" s="8" t="s">
        <v>287</v>
      </c>
      <c r="E156" s="7">
        <v>39053</v>
      </c>
      <c r="F156" s="8" t="s">
        <v>457</v>
      </c>
      <c r="G156" s="7"/>
      <c r="H156" s="9">
        <v>21.8</v>
      </c>
      <c r="I156" s="9">
        <v>21.8</v>
      </c>
      <c r="J156" s="10">
        <v>22.4</v>
      </c>
      <c r="K156" t="str">
        <f t="shared" si="12"/>
        <v>2</v>
      </c>
    </row>
    <row r="157" spans="1:11" x14ac:dyDescent="0.25">
      <c r="A157" s="7">
        <v>3613</v>
      </c>
      <c r="B157" s="8" t="s">
        <v>54</v>
      </c>
      <c r="C157" s="7">
        <v>2132</v>
      </c>
      <c r="D157" s="8" t="s">
        <v>287</v>
      </c>
      <c r="E157" s="7">
        <v>39056</v>
      </c>
      <c r="F157" s="8" t="s">
        <v>458</v>
      </c>
      <c r="G157" s="7"/>
      <c r="H157" s="9">
        <v>21.7</v>
      </c>
      <c r="I157" s="9">
        <v>21.7</v>
      </c>
      <c r="J157" s="10">
        <v>22.3</v>
      </c>
      <c r="K157" t="str">
        <f t="shared" si="12"/>
        <v>2</v>
      </c>
    </row>
    <row r="158" spans="1:11" x14ac:dyDescent="0.25">
      <c r="A158" s="7">
        <v>3613</v>
      </c>
      <c r="B158" s="8" t="s">
        <v>54</v>
      </c>
      <c r="C158" s="7">
        <v>2132</v>
      </c>
      <c r="D158" s="8" t="s">
        <v>287</v>
      </c>
      <c r="E158" s="7">
        <v>39057</v>
      </c>
      <c r="F158" s="8" t="s">
        <v>459</v>
      </c>
      <c r="G158" s="7"/>
      <c r="H158" s="9">
        <v>36</v>
      </c>
      <c r="I158" s="9">
        <v>36</v>
      </c>
      <c r="J158" s="10">
        <v>37</v>
      </c>
      <c r="K158" t="str">
        <f t="shared" si="12"/>
        <v>2</v>
      </c>
    </row>
    <row r="159" spans="1:11" x14ac:dyDescent="0.25">
      <c r="A159" s="7">
        <v>3613</v>
      </c>
      <c r="B159" s="8" t="s">
        <v>54</v>
      </c>
      <c r="C159" s="7">
        <v>2132</v>
      </c>
      <c r="D159" s="8" t="s">
        <v>287</v>
      </c>
      <c r="E159" s="7">
        <v>39058</v>
      </c>
      <c r="F159" s="8" t="s">
        <v>460</v>
      </c>
      <c r="G159" s="7"/>
      <c r="H159" s="9">
        <v>8.6</v>
      </c>
      <c r="I159" s="9">
        <v>8.6</v>
      </c>
      <c r="J159" s="10">
        <v>8.9</v>
      </c>
      <c r="K159" t="str">
        <f t="shared" si="12"/>
        <v>2</v>
      </c>
    </row>
    <row r="160" spans="1:11" x14ac:dyDescent="0.25">
      <c r="A160" s="7">
        <v>3613</v>
      </c>
      <c r="B160" s="8" t="s">
        <v>54</v>
      </c>
      <c r="C160" s="7">
        <v>2132</v>
      </c>
      <c r="D160" s="8" t="s">
        <v>287</v>
      </c>
      <c r="E160" s="7">
        <v>39061</v>
      </c>
      <c r="F160" s="8" t="s">
        <v>461</v>
      </c>
      <c r="G160" s="7"/>
      <c r="H160" s="9">
        <v>12.8</v>
      </c>
      <c r="I160" s="9">
        <v>12.8</v>
      </c>
      <c r="J160" s="10">
        <v>13.2</v>
      </c>
      <c r="K160" t="str">
        <f t="shared" si="12"/>
        <v>2</v>
      </c>
    </row>
    <row r="161" spans="1:13" x14ac:dyDescent="0.25">
      <c r="A161" s="7">
        <v>3613</v>
      </c>
      <c r="B161" s="8" t="s">
        <v>54</v>
      </c>
      <c r="C161" s="7">
        <v>2132</v>
      </c>
      <c r="D161" s="8" t="s">
        <v>287</v>
      </c>
      <c r="E161" s="7">
        <v>39064</v>
      </c>
      <c r="F161" s="8" t="s">
        <v>462</v>
      </c>
      <c r="G161" s="7"/>
      <c r="H161" s="9">
        <v>0.9</v>
      </c>
      <c r="I161" s="9">
        <v>0.9</v>
      </c>
      <c r="J161" s="10">
        <v>0.9</v>
      </c>
      <c r="K161" t="str">
        <f t="shared" si="12"/>
        <v>2</v>
      </c>
    </row>
    <row r="162" spans="1:13" x14ac:dyDescent="0.25">
      <c r="A162" s="7">
        <v>3613</v>
      </c>
      <c r="B162" s="8" t="s">
        <v>54</v>
      </c>
      <c r="C162" s="7">
        <v>2132</v>
      </c>
      <c r="D162" s="8" t="s">
        <v>287</v>
      </c>
      <c r="E162" s="7">
        <v>39065</v>
      </c>
      <c r="F162" s="8" t="s">
        <v>463</v>
      </c>
      <c r="G162" s="7"/>
      <c r="H162" s="9">
        <v>39.799999999999997</v>
      </c>
      <c r="I162" s="9">
        <v>39.799999999999997</v>
      </c>
      <c r="J162" s="10">
        <v>44.2</v>
      </c>
      <c r="K162" t="str">
        <f t="shared" si="12"/>
        <v>2</v>
      </c>
    </row>
    <row r="163" spans="1:13" x14ac:dyDescent="0.25">
      <c r="A163" s="7">
        <v>3613</v>
      </c>
      <c r="B163" s="8" t="s">
        <v>54</v>
      </c>
      <c r="C163" s="7">
        <v>2132</v>
      </c>
      <c r="D163" s="8" t="s">
        <v>287</v>
      </c>
      <c r="E163" s="7">
        <v>39066</v>
      </c>
      <c r="F163" s="8" t="s">
        <v>464</v>
      </c>
      <c r="G163" s="7"/>
      <c r="H163" s="9">
        <v>39.799999999999997</v>
      </c>
      <c r="I163" s="9">
        <v>39.799999999999997</v>
      </c>
      <c r="J163" s="10">
        <v>44.2</v>
      </c>
      <c r="K163" t="str">
        <f t="shared" si="12"/>
        <v>2</v>
      </c>
    </row>
    <row r="164" spans="1:13" x14ac:dyDescent="0.25">
      <c r="A164" s="7">
        <v>3613</v>
      </c>
      <c r="B164" s="8" t="s">
        <v>54</v>
      </c>
      <c r="C164" s="7">
        <v>2132</v>
      </c>
      <c r="D164" s="8" t="s">
        <v>287</v>
      </c>
      <c r="E164" s="7">
        <v>39068</v>
      </c>
      <c r="F164" s="8" t="s">
        <v>465</v>
      </c>
      <c r="G164" s="7"/>
      <c r="H164" s="9">
        <v>30.2</v>
      </c>
      <c r="I164" s="9">
        <v>30.2</v>
      </c>
      <c r="J164" s="10">
        <v>31.1</v>
      </c>
      <c r="K164" t="str">
        <f t="shared" si="12"/>
        <v>2</v>
      </c>
    </row>
    <row r="165" spans="1:13" x14ac:dyDescent="0.25">
      <c r="A165" s="7">
        <v>3613</v>
      </c>
      <c r="B165" s="8" t="s">
        <v>54</v>
      </c>
      <c r="C165" s="7">
        <v>2132</v>
      </c>
      <c r="D165" s="8" t="s">
        <v>287</v>
      </c>
      <c r="E165" s="7">
        <v>39069</v>
      </c>
      <c r="F165" s="8" t="s">
        <v>466</v>
      </c>
      <c r="G165" s="7"/>
      <c r="H165" s="9">
        <v>12.8</v>
      </c>
      <c r="I165" s="9">
        <v>12.8</v>
      </c>
      <c r="J165" s="10">
        <v>13.2</v>
      </c>
      <c r="K165" t="str">
        <f t="shared" si="12"/>
        <v>2</v>
      </c>
    </row>
    <row r="166" spans="1:13" x14ac:dyDescent="0.25">
      <c r="A166" s="7">
        <v>3613</v>
      </c>
      <c r="B166" s="8" t="s">
        <v>54</v>
      </c>
      <c r="C166" s="7">
        <v>2132</v>
      </c>
      <c r="D166" s="8" t="s">
        <v>287</v>
      </c>
      <c r="E166" s="7">
        <v>39070</v>
      </c>
      <c r="F166" s="8" t="s">
        <v>467</v>
      </c>
      <c r="G166" s="7"/>
      <c r="H166" s="9">
        <v>50</v>
      </c>
      <c r="I166" s="9">
        <v>50</v>
      </c>
      <c r="J166" s="10">
        <v>51.6</v>
      </c>
      <c r="K166" t="str">
        <f t="shared" si="12"/>
        <v>2</v>
      </c>
    </row>
    <row r="167" spans="1:13" x14ac:dyDescent="0.25">
      <c r="A167" s="7">
        <v>3613</v>
      </c>
      <c r="B167" s="8" t="s">
        <v>54</v>
      </c>
      <c r="C167" s="7">
        <v>2132</v>
      </c>
      <c r="D167" s="8" t="s">
        <v>287</v>
      </c>
      <c r="E167" s="7">
        <v>39071</v>
      </c>
      <c r="F167" s="8" t="s">
        <v>468</v>
      </c>
      <c r="G167" s="7"/>
      <c r="H167" s="9">
        <v>11.9</v>
      </c>
      <c r="I167" s="9">
        <v>11.9</v>
      </c>
      <c r="J167" s="10">
        <v>12.3</v>
      </c>
      <c r="K167" t="str">
        <f t="shared" si="12"/>
        <v>2</v>
      </c>
    </row>
    <row r="168" spans="1:13" x14ac:dyDescent="0.25">
      <c r="A168" s="7">
        <v>3613</v>
      </c>
      <c r="B168" s="8" t="s">
        <v>54</v>
      </c>
      <c r="C168" s="7">
        <v>2132</v>
      </c>
      <c r="D168" s="8" t="s">
        <v>287</v>
      </c>
      <c r="E168" s="7">
        <v>39072</v>
      </c>
      <c r="F168" s="8" t="s">
        <v>469</v>
      </c>
      <c r="G168" s="7"/>
      <c r="H168" s="9">
        <v>20.2</v>
      </c>
      <c r="I168" s="9">
        <v>20.2</v>
      </c>
      <c r="J168" s="10">
        <v>20.8</v>
      </c>
      <c r="K168" t="str">
        <f t="shared" si="12"/>
        <v>2</v>
      </c>
    </row>
    <row r="169" spans="1:13" x14ac:dyDescent="0.25">
      <c r="A169" s="7">
        <v>3613</v>
      </c>
      <c r="B169" s="8" t="s">
        <v>54</v>
      </c>
      <c r="C169" s="7">
        <v>2132</v>
      </c>
      <c r="D169" s="8" t="s">
        <v>287</v>
      </c>
      <c r="E169" s="7">
        <v>39073</v>
      </c>
      <c r="F169" s="8" t="s">
        <v>470</v>
      </c>
      <c r="G169" s="7"/>
      <c r="H169" s="9">
        <v>13.3</v>
      </c>
      <c r="I169" s="9">
        <v>13.3</v>
      </c>
      <c r="J169" s="10"/>
      <c r="K169" t="str">
        <f t="shared" si="12"/>
        <v>2</v>
      </c>
    </row>
    <row r="170" spans="1:13" x14ac:dyDescent="0.25">
      <c r="A170" s="7">
        <v>3613</v>
      </c>
      <c r="B170" s="8" t="s">
        <v>54</v>
      </c>
      <c r="C170" s="7">
        <v>2132</v>
      </c>
      <c r="D170" s="8" t="s">
        <v>287</v>
      </c>
      <c r="E170" s="7">
        <v>39074</v>
      </c>
      <c r="F170" s="8" t="s">
        <v>471</v>
      </c>
      <c r="G170" s="7"/>
      <c r="H170" s="9">
        <v>15.8</v>
      </c>
      <c r="I170" s="9">
        <v>15.8</v>
      </c>
      <c r="J170" s="10">
        <v>16.2</v>
      </c>
      <c r="K170" t="str">
        <f t="shared" si="12"/>
        <v>2</v>
      </c>
      <c r="M170" s="18"/>
    </row>
    <row r="171" spans="1:13" x14ac:dyDescent="0.25">
      <c r="A171" s="7">
        <v>3613</v>
      </c>
      <c r="B171" s="8" t="s">
        <v>54</v>
      </c>
      <c r="C171" s="7">
        <v>2132</v>
      </c>
      <c r="D171" s="8" t="s">
        <v>287</v>
      </c>
      <c r="E171" s="7">
        <v>39075</v>
      </c>
      <c r="F171" s="8" t="s">
        <v>472</v>
      </c>
      <c r="G171" s="7"/>
      <c r="H171" s="9">
        <v>25.2</v>
      </c>
      <c r="I171" s="9">
        <v>25.2</v>
      </c>
      <c r="J171" s="10">
        <v>26</v>
      </c>
      <c r="K171" t="str">
        <f t="shared" si="12"/>
        <v>2</v>
      </c>
      <c r="M171" s="18"/>
    </row>
    <row r="172" spans="1:13" x14ac:dyDescent="0.25">
      <c r="A172" s="7">
        <v>3613</v>
      </c>
      <c r="B172" s="8" t="s">
        <v>54</v>
      </c>
      <c r="C172" s="7">
        <v>2132</v>
      </c>
      <c r="D172" s="8" t="s">
        <v>287</v>
      </c>
      <c r="E172" s="7">
        <v>39076</v>
      </c>
      <c r="F172" s="8" t="s">
        <v>473</v>
      </c>
      <c r="G172" s="7"/>
      <c r="H172" s="9">
        <v>50.4</v>
      </c>
      <c r="I172" s="9">
        <v>50.4</v>
      </c>
      <c r="J172" s="10">
        <v>52</v>
      </c>
      <c r="K172" t="str">
        <f t="shared" si="12"/>
        <v>2</v>
      </c>
    </row>
    <row r="173" spans="1:13" x14ac:dyDescent="0.25">
      <c r="A173" s="7">
        <v>3613</v>
      </c>
      <c r="B173" s="8" t="s">
        <v>54</v>
      </c>
      <c r="C173" s="7">
        <v>2132</v>
      </c>
      <c r="D173" s="8" t="s">
        <v>287</v>
      </c>
      <c r="E173" s="7">
        <v>39077</v>
      </c>
      <c r="F173" s="8" t="s">
        <v>474</v>
      </c>
      <c r="G173" s="7"/>
      <c r="H173" s="9">
        <v>13.1</v>
      </c>
      <c r="I173" s="9">
        <v>13.1</v>
      </c>
      <c r="J173" s="10">
        <v>13.4</v>
      </c>
      <c r="K173" t="str">
        <f t="shared" si="12"/>
        <v>2</v>
      </c>
    </row>
    <row r="174" spans="1:13" x14ac:dyDescent="0.25">
      <c r="A174" s="7">
        <v>3613</v>
      </c>
      <c r="B174" s="8" t="s">
        <v>54</v>
      </c>
      <c r="C174" s="7">
        <v>2132</v>
      </c>
      <c r="D174" s="8" t="s">
        <v>287</v>
      </c>
      <c r="E174" s="7">
        <v>39079</v>
      </c>
      <c r="F174" s="8" t="s">
        <v>475</v>
      </c>
      <c r="G174" s="7"/>
      <c r="H174" s="9">
        <v>55.8</v>
      </c>
      <c r="I174" s="9">
        <v>55.8</v>
      </c>
      <c r="J174" s="10">
        <v>57.5</v>
      </c>
      <c r="K174" t="str">
        <f t="shared" si="12"/>
        <v>2</v>
      </c>
    </row>
    <row r="175" spans="1:13" x14ac:dyDescent="0.25">
      <c r="A175" s="7">
        <v>3613</v>
      </c>
      <c r="B175" s="8" t="s">
        <v>54</v>
      </c>
      <c r="C175" s="7">
        <v>2132</v>
      </c>
      <c r="D175" s="8" t="s">
        <v>287</v>
      </c>
      <c r="E175" s="7">
        <v>39080</v>
      </c>
      <c r="F175" s="8" t="s">
        <v>476</v>
      </c>
      <c r="G175" s="7"/>
      <c r="H175" s="9">
        <v>16.8</v>
      </c>
      <c r="I175" s="9">
        <v>16.8</v>
      </c>
      <c r="J175" s="10">
        <v>17.2</v>
      </c>
      <c r="K175" t="str">
        <f t="shared" si="12"/>
        <v>2</v>
      </c>
    </row>
    <row r="176" spans="1:13" x14ac:dyDescent="0.25">
      <c r="A176" s="7">
        <v>3613</v>
      </c>
      <c r="B176" s="8" t="s">
        <v>54</v>
      </c>
      <c r="C176" s="7">
        <v>2132</v>
      </c>
      <c r="D176" s="8" t="s">
        <v>287</v>
      </c>
      <c r="E176" s="7">
        <v>39081</v>
      </c>
      <c r="F176" s="8" t="s">
        <v>477</v>
      </c>
      <c r="G176" s="7"/>
      <c r="H176" s="9">
        <v>36.700000000000003</v>
      </c>
      <c r="I176" s="9">
        <v>36.700000000000003</v>
      </c>
      <c r="J176" s="10">
        <v>37.799999999999997</v>
      </c>
      <c r="K176" t="str">
        <f t="shared" si="12"/>
        <v>2</v>
      </c>
    </row>
    <row r="177" spans="1:11" x14ac:dyDescent="0.25">
      <c r="A177" s="7">
        <v>3613</v>
      </c>
      <c r="B177" s="8" t="s">
        <v>54</v>
      </c>
      <c r="C177" s="7">
        <v>2132</v>
      </c>
      <c r="D177" s="8" t="s">
        <v>287</v>
      </c>
      <c r="E177" s="7">
        <v>39082</v>
      </c>
      <c r="F177" s="8"/>
      <c r="G177" s="7"/>
      <c r="H177" s="9"/>
      <c r="I177" s="9"/>
      <c r="J177" s="10">
        <v>14.6</v>
      </c>
      <c r="K177" t="str">
        <f t="shared" si="12"/>
        <v>2</v>
      </c>
    </row>
    <row r="178" spans="1:11" x14ac:dyDescent="0.25">
      <c r="A178" s="7">
        <v>3613</v>
      </c>
      <c r="B178" s="8" t="s">
        <v>54</v>
      </c>
      <c r="C178" s="7">
        <v>2132</v>
      </c>
      <c r="D178" s="8" t="s">
        <v>287</v>
      </c>
      <c r="E178" s="7">
        <v>39083</v>
      </c>
      <c r="F178" s="8"/>
      <c r="G178" s="7"/>
      <c r="H178" s="9"/>
      <c r="I178" s="9"/>
      <c r="J178" s="10">
        <v>78.2</v>
      </c>
      <c r="K178" t="str">
        <f t="shared" si="12"/>
        <v>2</v>
      </c>
    </row>
    <row r="179" spans="1:11" x14ac:dyDescent="0.25">
      <c r="A179" s="19" t="s">
        <v>316</v>
      </c>
      <c r="B179" s="20"/>
      <c r="C179" s="19"/>
      <c r="D179" s="20"/>
      <c r="E179" s="19"/>
      <c r="F179" s="20"/>
      <c r="G179" s="19"/>
      <c r="H179" s="21">
        <f>SUM(H130:H178)</f>
        <v>1550.4</v>
      </c>
      <c r="I179" s="21">
        <f t="shared" ref="I179:J179" si="13">SUM(I130:I178)</f>
        <v>1550.4</v>
      </c>
      <c r="J179" s="21">
        <f t="shared" si="13"/>
        <v>1574.5800000000002</v>
      </c>
      <c r="K179" t="str">
        <f t="shared" si="12"/>
        <v/>
      </c>
    </row>
    <row r="180" spans="1:11" x14ac:dyDescent="0.25">
      <c r="A180" s="7">
        <v>3613</v>
      </c>
      <c r="B180" s="8" t="s">
        <v>54</v>
      </c>
      <c r="C180" s="7">
        <v>5137</v>
      </c>
      <c r="D180" s="8" t="s">
        <v>340</v>
      </c>
      <c r="E180" s="7">
        <v>390</v>
      </c>
      <c r="F180" s="8" t="s">
        <v>478</v>
      </c>
      <c r="G180" s="7"/>
      <c r="H180" s="9">
        <v>50</v>
      </c>
      <c r="I180" s="9">
        <v>45.9</v>
      </c>
      <c r="J180" s="10">
        <v>40</v>
      </c>
      <c r="K180" t="str">
        <f t="shared" si="12"/>
        <v>5</v>
      </c>
    </row>
    <row r="181" spans="1:11" x14ac:dyDescent="0.25">
      <c r="A181" s="7">
        <v>3613</v>
      </c>
      <c r="B181" s="8" t="s">
        <v>54</v>
      </c>
      <c r="C181" s="7">
        <v>5139</v>
      </c>
      <c r="D181" s="8" t="s">
        <v>240</v>
      </c>
      <c r="E181" s="7">
        <v>390</v>
      </c>
      <c r="F181" s="8" t="s">
        <v>478</v>
      </c>
      <c r="G181" s="7"/>
      <c r="H181" s="9">
        <v>0</v>
      </c>
      <c r="I181" s="9">
        <v>102.6</v>
      </c>
      <c r="J181" s="10">
        <v>200</v>
      </c>
      <c r="K181" t="str">
        <f t="shared" si="12"/>
        <v>5</v>
      </c>
    </row>
    <row r="182" spans="1:11" x14ac:dyDescent="0.25">
      <c r="A182" s="7">
        <v>3613</v>
      </c>
      <c r="B182" s="8" t="s">
        <v>54</v>
      </c>
      <c r="C182" s="7">
        <v>5151</v>
      </c>
      <c r="D182" s="8" t="s">
        <v>10</v>
      </c>
      <c r="E182" s="7">
        <v>390</v>
      </c>
      <c r="F182" s="8" t="s">
        <v>478</v>
      </c>
      <c r="G182" s="7"/>
      <c r="H182" s="9">
        <v>30</v>
      </c>
      <c r="I182" s="9">
        <v>30</v>
      </c>
      <c r="J182" s="10">
        <v>39</v>
      </c>
      <c r="K182" t="str">
        <f t="shared" si="12"/>
        <v>5</v>
      </c>
    </row>
    <row r="183" spans="1:11" x14ac:dyDescent="0.25">
      <c r="A183" s="7">
        <v>3613</v>
      </c>
      <c r="B183" s="8" t="s">
        <v>54</v>
      </c>
      <c r="C183" s="7">
        <v>5154</v>
      </c>
      <c r="D183" s="8" t="s">
        <v>12</v>
      </c>
      <c r="E183" s="7">
        <v>390</v>
      </c>
      <c r="F183" s="8" t="s">
        <v>478</v>
      </c>
      <c r="G183" s="7"/>
      <c r="H183" s="9">
        <v>40</v>
      </c>
      <c r="I183" s="9">
        <v>40</v>
      </c>
      <c r="J183" s="10">
        <v>60</v>
      </c>
      <c r="K183" t="str">
        <f t="shared" si="12"/>
        <v>5</v>
      </c>
    </row>
    <row r="184" spans="1:11" x14ac:dyDescent="0.25">
      <c r="A184" s="7">
        <v>3613</v>
      </c>
      <c r="B184" s="8" t="s">
        <v>54</v>
      </c>
      <c r="C184" s="7">
        <v>5163</v>
      </c>
      <c r="D184" s="8" t="s">
        <v>15</v>
      </c>
      <c r="E184" s="7">
        <v>390</v>
      </c>
      <c r="F184" s="8" t="s">
        <v>478</v>
      </c>
      <c r="G184" s="7"/>
      <c r="H184" s="9">
        <v>21</v>
      </c>
      <c r="I184" s="9">
        <v>21</v>
      </c>
      <c r="J184" s="10">
        <v>21</v>
      </c>
      <c r="K184" t="str">
        <f t="shared" si="12"/>
        <v>5</v>
      </c>
    </row>
    <row r="185" spans="1:11" x14ac:dyDescent="0.25">
      <c r="A185" s="7">
        <v>3613</v>
      </c>
      <c r="B185" s="8" t="s">
        <v>54</v>
      </c>
      <c r="C185" s="7">
        <v>5169</v>
      </c>
      <c r="D185" s="8" t="s">
        <v>6</v>
      </c>
      <c r="E185" s="7">
        <v>390</v>
      </c>
      <c r="F185" s="8" t="s">
        <v>478</v>
      </c>
      <c r="G185" s="7"/>
      <c r="H185" s="9">
        <v>400</v>
      </c>
      <c r="I185" s="9">
        <v>400</v>
      </c>
      <c r="J185" s="10">
        <v>400</v>
      </c>
      <c r="K185" t="str">
        <f t="shared" si="12"/>
        <v>5</v>
      </c>
    </row>
    <row r="186" spans="1:11" x14ac:dyDescent="0.25">
      <c r="A186" s="7">
        <v>3613</v>
      </c>
      <c r="B186" s="8" t="s">
        <v>54</v>
      </c>
      <c r="C186" s="7">
        <v>5171</v>
      </c>
      <c r="D186" s="8" t="s">
        <v>16</v>
      </c>
      <c r="E186" s="7">
        <v>390</v>
      </c>
      <c r="F186" s="8" t="s">
        <v>478</v>
      </c>
      <c r="G186" s="7"/>
      <c r="H186" s="9">
        <v>500</v>
      </c>
      <c r="I186" s="9">
        <v>401.5</v>
      </c>
      <c r="J186" s="10">
        <v>600</v>
      </c>
      <c r="K186" t="str">
        <f t="shared" si="12"/>
        <v>5</v>
      </c>
    </row>
    <row r="187" spans="1:11" x14ac:dyDescent="0.25">
      <c r="A187" s="7">
        <v>3613</v>
      </c>
      <c r="B187" s="8" t="s">
        <v>54</v>
      </c>
      <c r="C187" s="7">
        <v>6122</v>
      </c>
      <c r="D187" s="8" t="s">
        <v>70</v>
      </c>
      <c r="E187" s="7">
        <v>3900324001</v>
      </c>
      <c r="F187" s="8"/>
      <c r="G187" s="7"/>
      <c r="H187" s="9">
        <v>170</v>
      </c>
      <c r="I187" s="9">
        <v>170</v>
      </c>
      <c r="J187" s="10"/>
      <c r="K187" t="str">
        <f t="shared" si="12"/>
        <v>6</v>
      </c>
    </row>
    <row r="188" spans="1:11" x14ac:dyDescent="0.25">
      <c r="A188" s="7">
        <v>3613</v>
      </c>
      <c r="B188" s="8" t="s">
        <v>54</v>
      </c>
      <c r="C188" s="7">
        <v>6122</v>
      </c>
      <c r="D188" s="8" t="s">
        <v>70</v>
      </c>
      <c r="E188" s="7">
        <v>3900324002</v>
      </c>
      <c r="F188" s="8"/>
      <c r="G188" s="7"/>
      <c r="H188" s="9">
        <v>330</v>
      </c>
      <c r="I188" s="9">
        <v>330</v>
      </c>
      <c r="J188" s="10"/>
      <c r="K188" t="str">
        <f t="shared" si="12"/>
        <v>6</v>
      </c>
    </row>
    <row r="189" spans="1:11" x14ac:dyDescent="0.25">
      <c r="A189" s="19" t="s">
        <v>317</v>
      </c>
      <c r="B189" s="20"/>
      <c r="C189" s="19"/>
      <c r="D189" s="20"/>
      <c r="E189" s="19"/>
      <c r="F189" s="20"/>
      <c r="G189" s="19"/>
      <c r="H189" s="21">
        <f>SUM(H180:H188)</f>
        <v>1541</v>
      </c>
      <c r="I189" s="21">
        <f t="shared" ref="I189:J189" si="14">SUM(I180:I188)</f>
        <v>1541</v>
      </c>
      <c r="J189" s="21">
        <f t="shared" si="14"/>
        <v>1360</v>
      </c>
      <c r="K189" t="str">
        <f t="shared" si="12"/>
        <v/>
      </c>
    </row>
    <row r="190" spans="1:11" x14ac:dyDescent="0.25">
      <c r="A190" s="28" t="s">
        <v>331</v>
      </c>
      <c r="B190" s="28"/>
      <c r="C190" s="27"/>
      <c r="D190" s="28"/>
      <c r="E190" s="27"/>
      <c r="F190" s="28"/>
      <c r="G190" s="27"/>
      <c r="H190" s="29">
        <f>SUM(H179)</f>
        <v>1550.4</v>
      </c>
      <c r="I190" s="29">
        <f t="shared" ref="I190:J190" si="15">SUM(I179)</f>
        <v>1550.4</v>
      </c>
      <c r="J190" s="29">
        <f t="shared" si="15"/>
        <v>1574.5800000000002</v>
      </c>
      <c r="K190" t="str">
        <f t="shared" si="12"/>
        <v/>
      </c>
    </row>
    <row r="191" spans="1:11" x14ac:dyDescent="0.25">
      <c r="A191" s="28" t="s">
        <v>332</v>
      </c>
      <c r="B191" s="28"/>
      <c r="C191" s="27"/>
      <c r="D191" s="28"/>
      <c r="E191" s="27"/>
      <c r="F191" s="28"/>
      <c r="G191" s="27"/>
      <c r="H191" s="29">
        <f>SUM(H189)</f>
        <v>1541</v>
      </c>
      <c r="I191" s="29">
        <f t="shared" ref="I191:J191" si="16">SUM(I189)</f>
        <v>1541</v>
      </c>
      <c r="J191" s="29">
        <f t="shared" si="16"/>
        <v>1360</v>
      </c>
      <c r="K191" t="str">
        <f t="shared" si="12"/>
        <v/>
      </c>
    </row>
    <row r="192" spans="1:11" x14ac:dyDescent="0.25">
      <c r="A192" s="28" t="s">
        <v>333</v>
      </c>
      <c r="B192" s="28"/>
      <c r="C192" s="27"/>
      <c r="D192" s="28"/>
      <c r="E192" s="27"/>
      <c r="F192" s="28"/>
      <c r="G192" s="27"/>
      <c r="H192" s="29">
        <f>H190-H191</f>
        <v>9.4000000000000909</v>
      </c>
      <c r="I192" s="29">
        <f t="shared" ref="I192:J192" si="17">I190-I191</f>
        <v>9.4000000000000909</v>
      </c>
      <c r="J192" s="29">
        <f t="shared" si="17"/>
        <v>214.58000000000015</v>
      </c>
      <c r="K192" t="str">
        <f t="shared" si="12"/>
        <v/>
      </c>
    </row>
    <row r="193" spans="1:11" ht="15.6" x14ac:dyDescent="0.25">
      <c r="A193" s="45" t="s">
        <v>334</v>
      </c>
      <c r="B193" s="45"/>
      <c r="C193" s="45"/>
      <c r="D193" s="45"/>
      <c r="E193" s="45"/>
      <c r="F193" s="45"/>
      <c r="G193" s="45"/>
      <c r="H193" s="45"/>
      <c r="I193" s="45"/>
      <c r="J193" s="46"/>
      <c r="K193" t="str">
        <f t="shared" si="12"/>
        <v/>
      </c>
    </row>
    <row r="194" spans="1:11" x14ac:dyDescent="0.25">
      <c r="A194" s="7">
        <v>6310</v>
      </c>
      <c r="B194" s="8" t="s">
        <v>47</v>
      </c>
      <c r="C194" s="7">
        <v>2141</v>
      </c>
      <c r="D194" s="8" t="s">
        <v>46</v>
      </c>
      <c r="E194" s="7"/>
      <c r="F194" s="8"/>
      <c r="G194" s="7"/>
      <c r="H194" s="9">
        <v>0</v>
      </c>
      <c r="I194" s="9">
        <v>0.1</v>
      </c>
      <c r="J194" s="10">
        <v>0.2</v>
      </c>
      <c r="K194" t="str">
        <f t="shared" si="12"/>
        <v>2</v>
      </c>
    </row>
    <row r="195" spans="1:11" x14ac:dyDescent="0.25">
      <c r="A195" s="19" t="s">
        <v>479</v>
      </c>
      <c r="B195" s="20"/>
      <c r="C195" s="19"/>
      <c r="D195" s="20"/>
      <c r="E195" s="19"/>
      <c r="F195" s="20"/>
      <c r="G195" s="19"/>
      <c r="H195" s="21">
        <f>SUM(H194)</f>
        <v>0</v>
      </c>
      <c r="I195" s="21">
        <f t="shared" ref="I195:J195" si="18">SUM(I194)</f>
        <v>0.1</v>
      </c>
      <c r="J195" s="21">
        <f t="shared" si="18"/>
        <v>0.2</v>
      </c>
      <c r="K195" t="str">
        <f t="shared" si="12"/>
        <v/>
      </c>
    </row>
    <row r="196" spans="1:11" x14ac:dyDescent="0.25">
      <c r="A196" s="7">
        <v>6171</v>
      </c>
      <c r="B196" s="8" t="s">
        <v>18</v>
      </c>
      <c r="C196" s="7">
        <v>5011</v>
      </c>
      <c r="D196" s="8" t="s">
        <v>241</v>
      </c>
      <c r="E196" s="7"/>
      <c r="F196" s="8"/>
      <c r="G196" s="7"/>
      <c r="H196" s="9">
        <v>2409</v>
      </c>
      <c r="I196" s="9">
        <v>2403.4</v>
      </c>
      <c r="J196" s="10"/>
      <c r="K196" t="str">
        <f t="shared" si="12"/>
        <v>5</v>
      </c>
    </row>
    <row r="197" spans="1:11" x14ac:dyDescent="0.25">
      <c r="A197" s="7">
        <v>6171</v>
      </c>
      <c r="B197" s="8" t="s">
        <v>18</v>
      </c>
      <c r="C197" s="7">
        <v>5021</v>
      </c>
      <c r="D197" s="8" t="s">
        <v>9</v>
      </c>
      <c r="E197" s="7"/>
      <c r="F197" s="8"/>
      <c r="G197" s="7"/>
      <c r="H197" s="9">
        <v>0</v>
      </c>
      <c r="I197" s="9">
        <v>5.6</v>
      </c>
      <c r="J197" s="10"/>
      <c r="K197" t="str">
        <f t="shared" si="12"/>
        <v>5</v>
      </c>
    </row>
    <row r="198" spans="1:11" x14ac:dyDescent="0.25">
      <c r="A198" s="7">
        <v>6171</v>
      </c>
      <c r="B198" s="8" t="s">
        <v>18</v>
      </c>
      <c r="C198" s="7">
        <v>5031</v>
      </c>
      <c r="D198" s="8" t="s">
        <v>234</v>
      </c>
      <c r="E198" s="7"/>
      <c r="F198" s="8"/>
      <c r="G198" s="7"/>
      <c r="H198" s="9">
        <v>598</v>
      </c>
      <c r="I198" s="9">
        <v>577.6</v>
      </c>
      <c r="J198" s="10"/>
      <c r="K198" t="str">
        <f t="shared" si="12"/>
        <v>5</v>
      </c>
    </row>
    <row r="199" spans="1:11" x14ac:dyDescent="0.25">
      <c r="A199" s="7">
        <v>6171</v>
      </c>
      <c r="B199" s="8" t="s">
        <v>18</v>
      </c>
      <c r="C199" s="7">
        <v>5032</v>
      </c>
      <c r="D199" s="8" t="s">
        <v>236</v>
      </c>
      <c r="E199" s="7"/>
      <c r="F199" s="8"/>
      <c r="G199" s="7"/>
      <c r="H199" s="9">
        <v>217</v>
      </c>
      <c r="I199" s="9">
        <v>217</v>
      </c>
      <c r="J199" s="10"/>
      <c r="K199" t="str">
        <f t="shared" si="12"/>
        <v>5</v>
      </c>
    </row>
    <row r="200" spans="1:11" x14ac:dyDescent="0.25">
      <c r="A200" s="7">
        <v>6171</v>
      </c>
      <c r="B200" s="8" t="s">
        <v>18</v>
      </c>
      <c r="C200" s="7">
        <v>5038</v>
      </c>
      <c r="D200" s="8" t="s">
        <v>86</v>
      </c>
      <c r="E200" s="7"/>
      <c r="F200" s="8"/>
      <c r="G200" s="7"/>
      <c r="H200" s="9">
        <v>11</v>
      </c>
      <c r="I200" s="9">
        <v>11</v>
      </c>
      <c r="J200" s="10"/>
      <c r="K200" t="str">
        <f t="shared" si="12"/>
        <v>5</v>
      </c>
    </row>
    <row r="201" spans="1:11" x14ac:dyDescent="0.25">
      <c r="A201" s="7">
        <v>6171</v>
      </c>
      <c r="B201" s="8" t="s">
        <v>18</v>
      </c>
      <c r="C201" s="7">
        <v>5137</v>
      </c>
      <c r="D201" s="8" t="s">
        <v>340</v>
      </c>
      <c r="E201" s="7"/>
      <c r="F201" s="8"/>
      <c r="G201" s="7"/>
      <c r="H201" s="9">
        <v>20</v>
      </c>
      <c r="I201" s="9">
        <v>20</v>
      </c>
      <c r="J201" s="10">
        <v>20</v>
      </c>
      <c r="K201" t="str">
        <f t="shared" ref="K201:K225" si="19">LEFT(C201,1)</f>
        <v>5</v>
      </c>
    </row>
    <row r="202" spans="1:11" x14ac:dyDescent="0.25">
      <c r="A202" s="7">
        <v>6171</v>
      </c>
      <c r="B202" s="8" t="s">
        <v>18</v>
      </c>
      <c r="C202" s="7">
        <v>5139</v>
      </c>
      <c r="D202" s="8" t="s">
        <v>240</v>
      </c>
      <c r="E202" s="7"/>
      <c r="F202" s="8"/>
      <c r="G202" s="7"/>
      <c r="H202" s="9">
        <v>80</v>
      </c>
      <c r="I202" s="9">
        <v>80</v>
      </c>
      <c r="J202" s="10">
        <v>40</v>
      </c>
      <c r="K202" t="str">
        <f t="shared" si="19"/>
        <v>5</v>
      </c>
    </row>
    <row r="203" spans="1:11" x14ac:dyDescent="0.25">
      <c r="A203" s="7">
        <v>6171</v>
      </c>
      <c r="B203" s="8" t="s">
        <v>18</v>
      </c>
      <c r="C203" s="7">
        <v>5156</v>
      </c>
      <c r="D203" s="8" t="s">
        <v>13</v>
      </c>
      <c r="E203" s="7"/>
      <c r="F203" s="8"/>
      <c r="G203" s="7"/>
      <c r="H203" s="9">
        <v>30</v>
      </c>
      <c r="I203" s="9">
        <v>30</v>
      </c>
      <c r="J203" s="10">
        <v>30</v>
      </c>
      <c r="K203" t="str">
        <f t="shared" si="19"/>
        <v>5</v>
      </c>
    </row>
    <row r="204" spans="1:11" x14ac:dyDescent="0.25">
      <c r="A204" s="7">
        <v>6171</v>
      </c>
      <c r="B204" s="8" t="s">
        <v>18</v>
      </c>
      <c r="C204" s="7">
        <v>5161</v>
      </c>
      <c r="D204" s="8" t="s">
        <v>115</v>
      </c>
      <c r="E204" s="7"/>
      <c r="F204" s="8"/>
      <c r="G204" s="7"/>
      <c r="H204" s="9">
        <v>5</v>
      </c>
      <c r="I204" s="9">
        <v>5</v>
      </c>
      <c r="J204" s="10"/>
      <c r="K204" t="str">
        <f t="shared" si="19"/>
        <v>5</v>
      </c>
    </row>
    <row r="205" spans="1:11" x14ac:dyDescent="0.25">
      <c r="A205" s="7">
        <v>6171</v>
      </c>
      <c r="B205" s="8" t="s">
        <v>18</v>
      </c>
      <c r="C205" s="7">
        <v>5163</v>
      </c>
      <c r="D205" s="8" t="s">
        <v>15</v>
      </c>
      <c r="E205" s="7"/>
      <c r="F205" s="8"/>
      <c r="G205" s="7"/>
      <c r="H205" s="9">
        <v>0</v>
      </c>
      <c r="I205" s="9">
        <v>3</v>
      </c>
      <c r="J205" s="10">
        <v>5</v>
      </c>
      <c r="K205" t="str">
        <f t="shared" si="19"/>
        <v>5</v>
      </c>
    </row>
    <row r="206" spans="1:11" x14ac:dyDescent="0.25">
      <c r="A206" s="7">
        <v>6171</v>
      </c>
      <c r="B206" s="8" t="s">
        <v>18</v>
      </c>
      <c r="C206" s="7">
        <v>5167</v>
      </c>
      <c r="D206" s="8" t="s">
        <v>59</v>
      </c>
      <c r="E206" s="7"/>
      <c r="F206" s="8"/>
      <c r="G206" s="7"/>
      <c r="H206" s="9">
        <v>20</v>
      </c>
      <c r="I206" s="9">
        <v>20</v>
      </c>
      <c r="J206" s="10"/>
      <c r="K206" t="str">
        <f t="shared" si="19"/>
        <v>5</v>
      </c>
    </row>
    <row r="207" spans="1:11" x14ac:dyDescent="0.25">
      <c r="A207" s="7">
        <v>6171</v>
      </c>
      <c r="B207" s="8" t="s">
        <v>18</v>
      </c>
      <c r="C207" s="7">
        <v>5169</v>
      </c>
      <c r="D207" s="8" t="s">
        <v>6</v>
      </c>
      <c r="E207" s="7"/>
      <c r="F207" s="8"/>
      <c r="G207" s="7"/>
      <c r="H207" s="9">
        <v>30</v>
      </c>
      <c r="I207" s="9">
        <v>30</v>
      </c>
      <c r="J207" s="10">
        <v>200</v>
      </c>
      <c r="K207" t="str">
        <f t="shared" si="19"/>
        <v>5</v>
      </c>
    </row>
    <row r="208" spans="1:11" x14ac:dyDescent="0.25">
      <c r="A208" s="7">
        <v>6171</v>
      </c>
      <c r="B208" s="8" t="s">
        <v>18</v>
      </c>
      <c r="C208" s="7">
        <v>5169</v>
      </c>
      <c r="D208" s="8" t="s">
        <v>6</v>
      </c>
      <c r="E208" s="7">
        <v>3700</v>
      </c>
      <c r="F208" s="8" t="s">
        <v>376</v>
      </c>
      <c r="G208" s="7"/>
      <c r="H208" s="9">
        <v>221</v>
      </c>
      <c r="I208" s="9">
        <v>218</v>
      </c>
      <c r="J208" s="10"/>
      <c r="K208" t="str">
        <f t="shared" si="19"/>
        <v>5</v>
      </c>
    </row>
    <row r="209" spans="1:11" x14ac:dyDescent="0.25">
      <c r="A209" s="7">
        <v>6171</v>
      </c>
      <c r="B209" s="8" t="s">
        <v>18</v>
      </c>
      <c r="C209" s="7">
        <v>5171</v>
      </c>
      <c r="D209" s="8" t="s">
        <v>16</v>
      </c>
      <c r="E209" s="7"/>
      <c r="F209" s="8"/>
      <c r="G209" s="7"/>
      <c r="H209" s="9">
        <v>5</v>
      </c>
      <c r="I209" s="9">
        <v>5</v>
      </c>
      <c r="J209" s="10">
        <v>20</v>
      </c>
      <c r="K209" t="str">
        <f t="shared" si="19"/>
        <v>5</v>
      </c>
    </row>
    <row r="210" spans="1:11" x14ac:dyDescent="0.25">
      <c r="A210" s="7">
        <v>6171</v>
      </c>
      <c r="B210" s="8" t="s">
        <v>18</v>
      </c>
      <c r="C210" s="7">
        <v>5173</v>
      </c>
      <c r="D210" s="8" t="s">
        <v>277</v>
      </c>
      <c r="E210" s="7"/>
      <c r="F210" s="8"/>
      <c r="G210" s="7"/>
      <c r="H210" s="9">
        <v>3</v>
      </c>
      <c r="I210" s="9">
        <v>3</v>
      </c>
      <c r="J210" s="10"/>
      <c r="K210" t="str">
        <f t="shared" si="19"/>
        <v>5</v>
      </c>
    </row>
    <row r="211" spans="1:11" x14ac:dyDescent="0.25">
      <c r="A211" s="7">
        <v>6171</v>
      </c>
      <c r="B211" s="8" t="s">
        <v>18</v>
      </c>
      <c r="C211" s="7">
        <v>5362</v>
      </c>
      <c r="D211" s="8" t="s">
        <v>272</v>
      </c>
      <c r="E211" s="7"/>
      <c r="F211" s="8"/>
      <c r="G211" s="7"/>
      <c r="H211" s="9">
        <v>200</v>
      </c>
      <c r="I211" s="9">
        <v>200</v>
      </c>
      <c r="J211" s="10">
        <v>200</v>
      </c>
      <c r="K211" t="str">
        <f t="shared" si="19"/>
        <v>5</v>
      </c>
    </row>
    <row r="212" spans="1:11" x14ac:dyDescent="0.25">
      <c r="A212" s="7">
        <v>6171</v>
      </c>
      <c r="B212" s="8" t="s">
        <v>18</v>
      </c>
      <c r="C212" s="7">
        <v>5424</v>
      </c>
      <c r="D212" s="8" t="s">
        <v>88</v>
      </c>
      <c r="E212" s="7"/>
      <c r="F212" s="8"/>
      <c r="G212" s="7"/>
      <c r="H212" s="9">
        <v>0</v>
      </c>
      <c r="I212" s="9">
        <v>20.399999999999999</v>
      </c>
      <c r="J212" s="10"/>
      <c r="K212" t="str">
        <f t="shared" si="19"/>
        <v>5</v>
      </c>
    </row>
    <row r="213" spans="1:11" x14ac:dyDescent="0.25">
      <c r="A213" s="7">
        <v>6171</v>
      </c>
      <c r="B213" s="8" t="s">
        <v>18</v>
      </c>
      <c r="C213" s="7">
        <v>5499</v>
      </c>
      <c r="D213" s="8" t="s">
        <v>282</v>
      </c>
      <c r="E213" s="7"/>
      <c r="F213" s="8"/>
      <c r="G213" s="7"/>
      <c r="H213" s="9">
        <v>73</v>
      </c>
      <c r="I213" s="9">
        <v>73</v>
      </c>
      <c r="J213" s="10"/>
      <c r="K213" t="str">
        <f t="shared" si="19"/>
        <v>5</v>
      </c>
    </row>
    <row r="214" spans="1:11" x14ac:dyDescent="0.25">
      <c r="A214" s="19" t="s">
        <v>318</v>
      </c>
      <c r="B214" s="20"/>
      <c r="C214" s="19"/>
      <c r="D214" s="20"/>
      <c r="E214" s="19"/>
      <c r="F214" s="20"/>
      <c r="G214" s="19"/>
      <c r="H214" s="21">
        <f>SUM(H196:H213)</f>
        <v>3922</v>
      </c>
      <c r="I214" s="21">
        <f t="shared" ref="I214:J214" si="20">SUM(I196:I213)</f>
        <v>3922</v>
      </c>
      <c r="J214" s="21">
        <f t="shared" si="20"/>
        <v>515</v>
      </c>
      <c r="K214" t="str">
        <f t="shared" si="19"/>
        <v/>
      </c>
    </row>
    <row r="215" spans="1:11" x14ac:dyDescent="0.25">
      <c r="A215" s="12" t="s">
        <v>480</v>
      </c>
      <c r="B215" s="28"/>
      <c r="C215" s="27"/>
      <c r="D215" s="28"/>
      <c r="E215" s="27"/>
      <c r="F215" s="12"/>
      <c r="G215" s="27"/>
      <c r="H215" s="29">
        <f>SUM(H195)</f>
        <v>0</v>
      </c>
      <c r="I215" s="29">
        <f t="shared" ref="I215:J215" si="21">SUM(I195)</f>
        <v>0.1</v>
      </c>
      <c r="J215" s="29">
        <f t="shared" si="21"/>
        <v>0.2</v>
      </c>
      <c r="K215" t="str">
        <f t="shared" si="19"/>
        <v/>
      </c>
    </row>
    <row r="216" spans="1:11" x14ac:dyDescent="0.25">
      <c r="A216" s="12" t="s">
        <v>311</v>
      </c>
      <c r="B216" s="28"/>
      <c r="C216" s="27"/>
      <c r="D216" s="28"/>
      <c r="E216" s="27"/>
      <c r="F216" s="12"/>
      <c r="G216" s="27"/>
      <c r="H216" s="29">
        <f>SUM(H214)</f>
        <v>3922</v>
      </c>
      <c r="I216" s="29">
        <f t="shared" ref="I216:J216" si="22">SUM(I214)</f>
        <v>3922</v>
      </c>
      <c r="J216" s="29">
        <f t="shared" si="22"/>
        <v>515</v>
      </c>
      <c r="K216" t="str">
        <f t="shared" si="19"/>
        <v/>
      </c>
    </row>
    <row r="217" spans="1:11" x14ac:dyDescent="0.25">
      <c r="A217" s="12" t="s">
        <v>481</v>
      </c>
      <c r="B217" s="28"/>
      <c r="C217" s="27"/>
      <c r="D217" s="28"/>
      <c r="E217" s="27"/>
      <c r="F217" s="12"/>
      <c r="G217" s="27"/>
      <c r="H217" s="29">
        <f>H215-H216</f>
        <v>-3922</v>
      </c>
      <c r="I217" s="29">
        <f t="shared" ref="I217:J217" si="23">I215-I216</f>
        <v>-3921.9</v>
      </c>
      <c r="J217" s="29">
        <f t="shared" si="23"/>
        <v>-514.79999999999995</v>
      </c>
      <c r="K217" t="str">
        <f t="shared" si="19"/>
        <v/>
      </c>
    </row>
    <row r="218" spans="1:11" x14ac:dyDescent="0.25">
      <c r="K218" t="str">
        <f t="shared" si="19"/>
        <v/>
      </c>
    </row>
    <row r="219" spans="1:11" ht="15.6" x14ac:dyDescent="0.25">
      <c r="A219" s="45" t="s">
        <v>552</v>
      </c>
      <c r="B219" s="45"/>
      <c r="C219" s="45"/>
      <c r="D219" s="45"/>
      <c r="E219" s="45"/>
      <c r="F219" s="45"/>
      <c r="G219" s="45"/>
      <c r="H219" s="45"/>
      <c r="I219" s="45"/>
      <c r="J219" s="46"/>
      <c r="K219" t="str">
        <f t="shared" si="19"/>
        <v/>
      </c>
    </row>
    <row r="220" spans="1:11" x14ac:dyDescent="0.25">
      <c r="A220" s="39">
        <v>3632</v>
      </c>
      <c r="B220" s="40" t="s">
        <v>292</v>
      </c>
      <c r="C220" s="39">
        <v>5171</v>
      </c>
      <c r="D220" s="39" t="s">
        <v>553</v>
      </c>
      <c r="E220" s="39">
        <v>399</v>
      </c>
      <c r="F220" s="39"/>
      <c r="G220" s="39"/>
      <c r="H220" s="39">
        <v>0</v>
      </c>
      <c r="I220" s="39">
        <v>0</v>
      </c>
      <c r="J220" s="39">
        <v>200</v>
      </c>
      <c r="K220" t="str">
        <f t="shared" si="19"/>
        <v>5</v>
      </c>
    </row>
    <row r="221" spans="1:11" x14ac:dyDescent="0.25">
      <c r="A221" s="19" t="s">
        <v>554</v>
      </c>
      <c r="B221" s="20"/>
      <c r="C221" s="19"/>
      <c r="D221" s="20"/>
      <c r="E221" s="19"/>
      <c r="F221" s="20"/>
      <c r="G221" s="19"/>
      <c r="H221" s="21">
        <f>SUM(H220)</f>
        <v>0</v>
      </c>
      <c r="I221" s="21">
        <f t="shared" ref="I221:J221" si="24">SUM(I220)</f>
        <v>0</v>
      </c>
      <c r="J221" s="21">
        <f t="shared" si="24"/>
        <v>200</v>
      </c>
      <c r="K221" t="str">
        <f t="shared" si="19"/>
        <v/>
      </c>
    </row>
    <row r="222" spans="1:11" x14ac:dyDescent="0.25">
      <c r="K222" t="str">
        <f t="shared" si="19"/>
        <v/>
      </c>
    </row>
    <row r="223" spans="1:11" x14ac:dyDescent="0.25">
      <c r="A223" s="4" t="s">
        <v>180</v>
      </c>
      <c r="B223" s="5"/>
      <c r="C223" s="4"/>
      <c r="D223" s="5"/>
      <c r="E223" s="4"/>
      <c r="F223" s="5"/>
      <c r="G223" s="4"/>
      <c r="H223" s="6">
        <f>SUM(H74,H104,H126,H190,H215)</f>
        <v>16463.5</v>
      </c>
      <c r="I223" s="6">
        <f>SUM(I74,I104,I126,I190,I215)</f>
        <v>17343</v>
      </c>
      <c r="J223" s="6">
        <f>SUM(J74,J104,J126,J190,J215)</f>
        <v>16145.78</v>
      </c>
      <c r="K223" t="str">
        <f t="shared" si="19"/>
        <v/>
      </c>
    </row>
    <row r="224" spans="1:11" x14ac:dyDescent="0.25">
      <c r="A224" s="4" t="s">
        <v>181</v>
      </c>
      <c r="B224" s="5"/>
      <c r="C224" s="4"/>
      <c r="D224" s="5"/>
      <c r="E224" s="4"/>
      <c r="F224" s="5"/>
      <c r="G224" s="4"/>
      <c r="H224" s="6">
        <f>SUM(H75,H80,H105,H127,H191,H216,H221)</f>
        <v>106199</v>
      </c>
      <c r="I224" s="6">
        <f t="shared" ref="I224:J224" si="25">SUM(I75,I80,I105,I127,I191,I216,I221)</f>
        <v>138568.29999999999</v>
      </c>
      <c r="J224" s="6">
        <f t="shared" si="25"/>
        <v>57760</v>
      </c>
      <c r="K224" t="str">
        <f t="shared" si="19"/>
        <v/>
      </c>
    </row>
    <row r="225" spans="1:11" x14ac:dyDescent="0.25">
      <c r="A225" s="4" t="s">
        <v>182</v>
      </c>
      <c r="B225" s="5"/>
      <c r="C225" s="4"/>
      <c r="D225" s="5"/>
      <c r="E225" s="4"/>
      <c r="F225" s="5"/>
      <c r="G225" s="4"/>
      <c r="H225" s="6">
        <f>H223-H224</f>
        <v>-89735.5</v>
      </c>
      <c r="I225" s="6">
        <f t="shared" ref="I225:J225" si="26">I223-I224</f>
        <v>-121225.29999999999</v>
      </c>
      <c r="J225" s="6">
        <f t="shared" si="26"/>
        <v>-41614.22</v>
      </c>
      <c r="K225" t="str">
        <f t="shared" si="19"/>
        <v/>
      </c>
    </row>
    <row r="229" spans="1:11" x14ac:dyDescent="0.25">
      <c r="H229" s="36"/>
    </row>
  </sheetData>
  <mergeCells count="8">
    <mergeCell ref="A219:J219"/>
    <mergeCell ref="A129:J129"/>
    <mergeCell ref="A193:J193"/>
    <mergeCell ref="A2:J2"/>
    <mergeCell ref="A3:J3"/>
    <mergeCell ref="A77:J77"/>
    <mergeCell ref="A81:J81"/>
    <mergeCell ref="A107:J107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workbookViewId="0"/>
  </sheetViews>
  <sheetFormatPr defaultRowHeight="14.4" x14ac:dyDescent="0.25"/>
  <cols>
    <col min="1" max="1" width="5.90625" style="1" customWidth="1"/>
    <col min="2" max="2" width="29.08984375" style="2" customWidth="1"/>
    <col min="3" max="3" width="5.90625" style="1" customWidth="1"/>
    <col min="4" max="4" width="30.26953125" style="2" customWidth="1"/>
    <col min="5" max="5" width="6.08984375" style="1" customWidth="1"/>
    <col min="6" max="6" width="32.453125" style="2" customWidth="1"/>
    <col min="7" max="7" width="7" style="1" customWidth="1"/>
    <col min="8" max="10" width="13.90625" style="3" customWidth="1"/>
    <col min="11" max="11" width="8.7265625" hidden="1" customWidth="1"/>
  </cols>
  <sheetData>
    <row r="1" spans="1:11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50" t="s">
        <v>96</v>
      </c>
      <c r="B2" s="50"/>
      <c r="C2" s="50"/>
      <c r="D2" s="50"/>
      <c r="E2" s="50"/>
      <c r="F2" s="50"/>
      <c r="G2" s="50"/>
      <c r="H2" s="50"/>
      <c r="I2" s="50"/>
      <c r="J2" s="51"/>
    </row>
    <row r="3" spans="1:11" x14ac:dyDescent="0.25">
      <c r="A3" s="7"/>
      <c r="B3" s="8"/>
      <c r="C3" s="7">
        <v>1361</v>
      </c>
      <c r="D3" s="8" t="s">
        <v>5</v>
      </c>
      <c r="E3" s="7"/>
      <c r="F3" s="8"/>
      <c r="G3" s="7"/>
      <c r="H3" s="9">
        <v>0</v>
      </c>
      <c r="I3" s="9">
        <v>0.2</v>
      </c>
      <c r="J3" s="10"/>
      <c r="K3" t="str">
        <f>LEFT(C3,1)</f>
        <v>1</v>
      </c>
    </row>
    <row r="4" spans="1:11" x14ac:dyDescent="0.25">
      <c r="A4" s="7"/>
      <c r="B4" s="8"/>
      <c r="C4" s="7">
        <v>4116</v>
      </c>
      <c r="D4" s="8" t="s">
        <v>235</v>
      </c>
      <c r="E4" s="7"/>
      <c r="F4" s="8"/>
      <c r="G4" s="7">
        <v>13010</v>
      </c>
      <c r="H4" s="9">
        <v>336</v>
      </c>
      <c r="I4" s="9">
        <v>288</v>
      </c>
      <c r="J4" s="10">
        <v>270</v>
      </c>
      <c r="K4" t="str">
        <f t="shared" ref="K4:K67" si="0">LEFT(C4,1)</f>
        <v>4</v>
      </c>
    </row>
    <row r="5" spans="1:11" x14ac:dyDescent="0.25">
      <c r="A5" s="7"/>
      <c r="B5" s="8"/>
      <c r="C5" s="7">
        <v>4116</v>
      </c>
      <c r="D5" s="8" t="s">
        <v>235</v>
      </c>
      <c r="E5" s="7"/>
      <c r="F5" s="8"/>
      <c r="G5" s="7">
        <v>13011</v>
      </c>
      <c r="H5" s="9">
        <v>2800</v>
      </c>
      <c r="I5" s="9">
        <v>2800</v>
      </c>
      <c r="J5" s="10">
        <v>3108</v>
      </c>
      <c r="K5" t="str">
        <f t="shared" si="0"/>
        <v>4</v>
      </c>
    </row>
    <row r="6" spans="1:11" x14ac:dyDescent="0.25">
      <c r="A6" s="7"/>
      <c r="B6" s="8"/>
      <c r="C6" s="7">
        <v>4116</v>
      </c>
      <c r="D6" s="8" t="s">
        <v>235</v>
      </c>
      <c r="E6" s="7"/>
      <c r="F6" s="8"/>
      <c r="G6" s="7">
        <v>13015</v>
      </c>
      <c r="H6" s="9">
        <v>300</v>
      </c>
      <c r="I6" s="9">
        <v>353.6</v>
      </c>
      <c r="J6" s="10"/>
      <c r="K6" t="str">
        <f t="shared" si="0"/>
        <v>4</v>
      </c>
    </row>
    <row r="7" spans="1:11" x14ac:dyDescent="0.25">
      <c r="A7" s="7"/>
      <c r="B7" s="8"/>
      <c r="C7" s="7">
        <v>4116</v>
      </c>
      <c r="D7" s="8" t="s">
        <v>235</v>
      </c>
      <c r="E7" s="7"/>
      <c r="F7" s="8"/>
      <c r="G7" s="7">
        <v>13018</v>
      </c>
      <c r="H7" s="9">
        <v>0</v>
      </c>
      <c r="I7" s="9">
        <v>28.4</v>
      </c>
      <c r="J7" s="10"/>
      <c r="K7" t="str">
        <f t="shared" si="0"/>
        <v>4</v>
      </c>
    </row>
    <row r="8" spans="1:11" x14ac:dyDescent="0.25">
      <c r="A8" s="7"/>
      <c r="B8" s="8"/>
      <c r="C8" s="7">
        <v>4121</v>
      </c>
      <c r="D8" s="8" t="s">
        <v>83</v>
      </c>
      <c r="E8" s="7"/>
      <c r="F8" s="8"/>
      <c r="G8" s="7"/>
      <c r="H8" s="9">
        <v>396.4</v>
      </c>
      <c r="I8" s="9">
        <v>423.6</v>
      </c>
      <c r="J8" s="10">
        <v>566.66</v>
      </c>
      <c r="K8" t="str">
        <f t="shared" si="0"/>
        <v>4</v>
      </c>
    </row>
    <row r="9" spans="1:11" x14ac:dyDescent="0.25">
      <c r="A9" s="19" t="s">
        <v>184</v>
      </c>
      <c r="B9" s="20"/>
      <c r="C9" s="19"/>
      <c r="D9" s="20"/>
      <c r="E9" s="19"/>
      <c r="F9" s="20"/>
      <c r="G9" s="19"/>
      <c r="H9" s="21">
        <f>SUM(H3:H8)</f>
        <v>3832.4</v>
      </c>
      <c r="I9" s="21">
        <f t="shared" ref="I9" si="1">SUM(I3:I8)</f>
        <v>3893.7999999999997</v>
      </c>
      <c r="J9" s="21">
        <f>SUM(J3:J8)</f>
        <v>3944.66</v>
      </c>
      <c r="K9" t="str">
        <f t="shared" si="0"/>
        <v/>
      </c>
    </row>
    <row r="10" spans="1:11" x14ac:dyDescent="0.25">
      <c r="A10" s="7">
        <v>3429</v>
      </c>
      <c r="B10" s="8" t="s">
        <v>52</v>
      </c>
      <c r="C10" s="7">
        <v>5136</v>
      </c>
      <c r="D10" s="8" t="s">
        <v>276</v>
      </c>
      <c r="E10" s="7">
        <v>701</v>
      </c>
      <c r="F10" s="8" t="s">
        <v>482</v>
      </c>
      <c r="G10" s="7"/>
      <c r="H10" s="9">
        <v>2</v>
      </c>
      <c r="I10" s="9">
        <v>2</v>
      </c>
      <c r="J10" s="10">
        <v>2</v>
      </c>
      <c r="K10" t="str">
        <f t="shared" si="0"/>
        <v>5</v>
      </c>
    </row>
    <row r="11" spans="1:11" x14ac:dyDescent="0.25">
      <c r="A11" s="7">
        <v>3429</v>
      </c>
      <c r="B11" s="8" t="s">
        <v>52</v>
      </c>
      <c r="C11" s="7">
        <v>5137</v>
      </c>
      <c r="D11" s="8" t="s">
        <v>340</v>
      </c>
      <c r="E11" s="7">
        <v>701</v>
      </c>
      <c r="F11" s="8" t="s">
        <v>482</v>
      </c>
      <c r="G11" s="7"/>
      <c r="H11" s="9">
        <v>30</v>
      </c>
      <c r="I11" s="9">
        <v>30</v>
      </c>
      <c r="J11" s="10">
        <v>30</v>
      </c>
      <c r="K11" t="str">
        <f t="shared" si="0"/>
        <v>5</v>
      </c>
    </row>
    <row r="12" spans="1:11" x14ac:dyDescent="0.25">
      <c r="A12" s="7">
        <v>3429</v>
      </c>
      <c r="B12" s="8" t="s">
        <v>52</v>
      </c>
      <c r="C12" s="7">
        <v>5139</v>
      </c>
      <c r="D12" s="8" t="s">
        <v>240</v>
      </c>
      <c r="E12" s="7">
        <v>701</v>
      </c>
      <c r="F12" s="8" t="s">
        <v>482</v>
      </c>
      <c r="G12" s="7"/>
      <c r="H12" s="9">
        <v>1</v>
      </c>
      <c r="I12" s="9">
        <v>1</v>
      </c>
      <c r="J12" s="10">
        <v>300</v>
      </c>
      <c r="K12" t="str">
        <f t="shared" si="0"/>
        <v>5</v>
      </c>
    </row>
    <row r="13" spans="1:11" x14ac:dyDescent="0.25">
      <c r="A13" s="7">
        <v>3429</v>
      </c>
      <c r="B13" s="8" t="s">
        <v>52</v>
      </c>
      <c r="C13" s="7">
        <v>5151</v>
      </c>
      <c r="D13" s="8" t="s">
        <v>10</v>
      </c>
      <c r="E13" s="7">
        <v>701</v>
      </c>
      <c r="F13" s="8" t="s">
        <v>482</v>
      </c>
      <c r="G13" s="7"/>
      <c r="H13" s="9">
        <v>1</v>
      </c>
      <c r="I13" s="9">
        <v>1</v>
      </c>
      <c r="J13" s="10">
        <v>1</v>
      </c>
      <c r="K13" t="str">
        <f t="shared" si="0"/>
        <v>5</v>
      </c>
    </row>
    <row r="14" spans="1:11" x14ac:dyDescent="0.25">
      <c r="A14" s="7">
        <v>3429</v>
      </c>
      <c r="B14" s="8" t="s">
        <v>52</v>
      </c>
      <c r="C14" s="7">
        <v>5154</v>
      </c>
      <c r="D14" s="8" t="s">
        <v>12</v>
      </c>
      <c r="E14" s="7">
        <v>701</v>
      </c>
      <c r="F14" s="8" t="s">
        <v>482</v>
      </c>
      <c r="G14" s="7"/>
      <c r="H14" s="9">
        <v>4</v>
      </c>
      <c r="I14" s="9">
        <v>4</v>
      </c>
      <c r="J14" s="10">
        <v>7</v>
      </c>
      <c r="K14" t="str">
        <f t="shared" si="0"/>
        <v>5</v>
      </c>
    </row>
    <row r="15" spans="1:11" x14ac:dyDescent="0.25">
      <c r="A15" s="7">
        <v>3429</v>
      </c>
      <c r="B15" s="8" t="s">
        <v>52</v>
      </c>
      <c r="C15" s="7">
        <v>5169</v>
      </c>
      <c r="D15" s="8" t="s">
        <v>6</v>
      </c>
      <c r="E15" s="7">
        <v>701</v>
      </c>
      <c r="F15" s="8" t="s">
        <v>482</v>
      </c>
      <c r="G15" s="7"/>
      <c r="H15" s="9">
        <v>33</v>
      </c>
      <c r="I15" s="9">
        <v>56</v>
      </c>
      <c r="J15" s="10">
        <v>59</v>
      </c>
      <c r="K15" t="str">
        <f t="shared" si="0"/>
        <v>5</v>
      </c>
    </row>
    <row r="16" spans="1:11" x14ac:dyDescent="0.25">
      <c r="A16" s="7">
        <v>3900</v>
      </c>
      <c r="B16" s="8" t="s">
        <v>84</v>
      </c>
      <c r="C16" s="7">
        <v>5169</v>
      </c>
      <c r="D16" s="8" t="s">
        <v>6</v>
      </c>
      <c r="E16" s="7">
        <v>709</v>
      </c>
      <c r="F16" s="8" t="s">
        <v>483</v>
      </c>
      <c r="G16" s="7"/>
      <c r="H16" s="9">
        <v>300</v>
      </c>
      <c r="I16" s="9">
        <v>300</v>
      </c>
      <c r="J16" s="10">
        <v>300</v>
      </c>
      <c r="K16" t="str">
        <f t="shared" si="0"/>
        <v>5</v>
      </c>
    </row>
    <row r="17" spans="1:11" x14ac:dyDescent="0.25">
      <c r="A17" s="7">
        <v>4339</v>
      </c>
      <c r="B17" s="8" t="s">
        <v>85</v>
      </c>
      <c r="C17" s="7">
        <v>5011</v>
      </c>
      <c r="D17" s="8" t="s">
        <v>241</v>
      </c>
      <c r="E17" s="7"/>
      <c r="F17" s="8"/>
      <c r="G17" s="7">
        <v>13010</v>
      </c>
      <c r="H17" s="9">
        <v>215</v>
      </c>
      <c r="I17" s="9">
        <v>699</v>
      </c>
      <c r="J17" s="10">
        <v>242</v>
      </c>
      <c r="K17" t="str">
        <f t="shared" si="0"/>
        <v>5</v>
      </c>
    </row>
    <row r="18" spans="1:11" x14ac:dyDescent="0.25">
      <c r="A18" s="7">
        <v>4339</v>
      </c>
      <c r="B18" s="8" t="s">
        <v>85</v>
      </c>
      <c r="C18" s="7">
        <v>5031</v>
      </c>
      <c r="D18" s="8" t="s">
        <v>234</v>
      </c>
      <c r="E18" s="7"/>
      <c r="F18" s="8"/>
      <c r="G18" s="7">
        <v>13010</v>
      </c>
      <c r="H18" s="9">
        <v>54</v>
      </c>
      <c r="I18" s="9">
        <v>54</v>
      </c>
      <c r="J18" s="10">
        <v>60</v>
      </c>
      <c r="K18" t="str">
        <f t="shared" si="0"/>
        <v>5</v>
      </c>
    </row>
    <row r="19" spans="1:11" x14ac:dyDescent="0.25">
      <c r="A19" s="7">
        <v>4339</v>
      </c>
      <c r="B19" s="8" t="s">
        <v>85</v>
      </c>
      <c r="C19" s="7">
        <v>5032</v>
      </c>
      <c r="D19" s="8" t="s">
        <v>236</v>
      </c>
      <c r="E19" s="7"/>
      <c r="F19" s="8"/>
      <c r="G19" s="7">
        <v>13010</v>
      </c>
      <c r="H19" s="9">
        <v>20</v>
      </c>
      <c r="I19" s="9">
        <v>20</v>
      </c>
      <c r="J19" s="10">
        <v>22</v>
      </c>
      <c r="K19" t="str">
        <f t="shared" si="0"/>
        <v>5</v>
      </c>
    </row>
    <row r="20" spans="1:11" x14ac:dyDescent="0.25">
      <c r="A20" s="7">
        <v>4339</v>
      </c>
      <c r="B20" s="8" t="s">
        <v>85</v>
      </c>
      <c r="C20" s="7">
        <v>5038</v>
      </c>
      <c r="D20" s="8" t="s">
        <v>86</v>
      </c>
      <c r="E20" s="7"/>
      <c r="F20" s="8"/>
      <c r="G20" s="7">
        <v>13010</v>
      </c>
      <c r="H20" s="9">
        <v>1</v>
      </c>
      <c r="I20" s="9">
        <v>1.4</v>
      </c>
      <c r="J20" s="10">
        <v>1</v>
      </c>
      <c r="K20" t="str">
        <f t="shared" si="0"/>
        <v>5</v>
      </c>
    </row>
    <row r="21" spans="1:11" x14ac:dyDescent="0.25">
      <c r="A21" s="7">
        <v>4339</v>
      </c>
      <c r="B21" s="8" t="s">
        <v>85</v>
      </c>
      <c r="C21" s="7">
        <v>5136</v>
      </c>
      <c r="D21" s="8" t="s">
        <v>276</v>
      </c>
      <c r="E21" s="7"/>
      <c r="F21" s="8"/>
      <c r="G21" s="7">
        <v>13010</v>
      </c>
      <c r="H21" s="9">
        <v>1</v>
      </c>
      <c r="I21" s="9">
        <v>1</v>
      </c>
      <c r="J21" s="10">
        <v>1</v>
      </c>
      <c r="K21" t="str">
        <f t="shared" si="0"/>
        <v>5</v>
      </c>
    </row>
    <row r="22" spans="1:11" x14ac:dyDescent="0.25">
      <c r="A22" s="7">
        <v>4339</v>
      </c>
      <c r="B22" s="8" t="s">
        <v>85</v>
      </c>
      <c r="C22" s="7">
        <v>5156</v>
      </c>
      <c r="D22" s="8" t="s">
        <v>13</v>
      </c>
      <c r="E22" s="7"/>
      <c r="F22" s="8"/>
      <c r="G22" s="7">
        <v>13010</v>
      </c>
      <c r="H22" s="9">
        <v>1</v>
      </c>
      <c r="I22" s="9">
        <v>1</v>
      </c>
      <c r="J22" s="10">
        <v>1</v>
      </c>
      <c r="K22" t="str">
        <f t="shared" si="0"/>
        <v>5</v>
      </c>
    </row>
    <row r="23" spans="1:11" x14ac:dyDescent="0.25">
      <c r="A23" s="7">
        <v>4339</v>
      </c>
      <c r="B23" s="8" t="s">
        <v>85</v>
      </c>
      <c r="C23" s="7">
        <v>5167</v>
      </c>
      <c r="D23" s="8" t="s">
        <v>59</v>
      </c>
      <c r="E23" s="7"/>
      <c r="F23" s="8"/>
      <c r="G23" s="7">
        <v>13010</v>
      </c>
      <c r="H23" s="9">
        <v>4</v>
      </c>
      <c r="I23" s="9">
        <v>4</v>
      </c>
      <c r="J23" s="10">
        <v>4</v>
      </c>
      <c r="K23" t="str">
        <f t="shared" si="0"/>
        <v>5</v>
      </c>
    </row>
    <row r="24" spans="1:11" x14ac:dyDescent="0.25">
      <c r="A24" s="7">
        <v>4339</v>
      </c>
      <c r="B24" s="8" t="s">
        <v>85</v>
      </c>
      <c r="C24" s="7">
        <v>5169</v>
      </c>
      <c r="D24" s="8" t="s">
        <v>6</v>
      </c>
      <c r="E24" s="7"/>
      <c r="F24" s="8"/>
      <c r="G24" s="7">
        <v>13010</v>
      </c>
      <c r="H24" s="9">
        <v>50</v>
      </c>
      <c r="I24" s="9">
        <v>50</v>
      </c>
      <c r="J24" s="10">
        <v>50</v>
      </c>
      <c r="K24" t="str">
        <f t="shared" si="0"/>
        <v>5</v>
      </c>
    </row>
    <row r="25" spans="1:11" x14ac:dyDescent="0.25">
      <c r="A25" s="7">
        <v>4339</v>
      </c>
      <c r="B25" s="8" t="s">
        <v>85</v>
      </c>
      <c r="C25" s="7">
        <v>5169</v>
      </c>
      <c r="D25" s="8" t="s">
        <v>6</v>
      </c>
      <c r="E25" s="7">
        <v>706</v>
      </c>
      <c r="F25" s="8" t="s">
        <v>87</v>
      </c>
      <c r="G25" s="7"/>
      <c r="H25" s="9">
        <v>100</v>
      </c>
      <c r="I25" s="9">
        <v>100</v>
      </c>
      <c r="J25" s="10">
        <v>100</v>
      </c>
      <c r="K25" t="str">
        <f t="shared" si="0"/>
        <v>5</v>
      </c>
    </row>
    <row r="26" spans="1:11" x14ac:dyDescent="0.25">
      <c r="A26" s="7">
        <v>4339</v>
      </c>
      <c r="B26" s="8" t="s">
        <v>85</v>
      </c>
      <c r="C26" s="7">
        <v>5173</v>
      </c>
      <c r="D26" s="8" t="s">
        <v>277</v>
      </c>
      <c r="E26" s="7"/>
      <c r="F26" s="8"/>
      <c r="G26" s="7">
        <v>13010</v>
      </c>
      <c r="H26" s="9">
        <v>1</v>
      </c>
      <c r="I26" s="9">
        <v>1</v>
      </c>
      <c r="J26" s="10">
        <v>1</v>
      </c>
      <c r="K26" t="str">
        <f t="shared" si="0"/>
        <v>5</v>
      </c>
    </row>
    <row r="27" spans="1:11" x14ac:dyDescent="0.25">
      <c r="A27" s="7">
        <v>4351</v>
      </c>
      <c r="B27" s="8" t="s">
        <v>89</v>
      </c>
      <c r="C27" s="7">
        <v>5021</v>
      </c>
      <c r="D27" s="8" t="s">
        <v>9</v>
      </c>
      <c r="E27" s="7">
        <v>705</v>
      </c>
      <c r="F27" s="8" t="s">
        <v>90</v>
      </c>
      <c r="G27" s="7"/>
      <c r="H27" s="9">
        <v>10</v>
      </c>
      <c r="I27" s="9">
        <v>10</v>
      </c>
      <c r="J27" s="10">
        <v>10</v>
      </c>
      <c r="K27" t="str">
        <f t="shared" si="0"/>
        <v>5</v>
      </c>
    </row>
    <row r="28" spans="1:11" x14ac:dyDescent="0.25">
      <c r="A28" s="7">
        <v>4351</v>
      </c>
      <c r="B28" s="8" t="s">
        <v>89</v>
      </c>
      <c r="C28" s="7">
        <v>5169</v>
      </c>
      <c r="D28" s="8" t="s">
        <v>6</v>
      </c>
      <c r="E28" s="7">
        <v>705</v>
      </c>
      <c r="F28" s="8" t="s">
        <v>90</v>
      </c>
      <c r="G28" s="7"/>
      <c r="H28" s="9">
        <v>14</v>
      </c>
      <c r="I28" s="9">
        <v>14</v>
      </c>
      <c r="J28" s="10">
        <v>14</v>
      </c>
      <c r="K28" t="str">
        <f t="shared" si="0"/>
        <v>5</v>
      </c>
    </row>
    <row r="29" spans="1:11" x14ac:dyDescent="0.25">
      <c r="A29" s="7">
        <v>4351</v>
      </c>
      <c r="B29" s="8" t="s">
        <v>89</v>
      </c>
      <c r="C29" s="7">
        <v>5175</v>
      </c>
      <c r="D29" s="8" t="s">
        <v>91</v>
      </c>
      <c r="E29" s="7">
        <v>705</v>
      </c>
      <c r="F29" s="8" t="s">
        <v>90</v>
      </c>
      <c r="G29" s="7"/>
      <c r="H29" s="9">
        <v>5</v>
      </c>
      <c r="I29" s="9">
        <v>5</v>
      </c>
      <c r="J29" s="10">
        <v>6</v>
      </c>
      <c r="K29" t="str">
        <f t="shared" si="0"/>
        <v>5</v>
      </c>
    </row>
    <row r="30" spans="1:11" x14ac:dyDescent="0.25">
      <c r="A30" s="7">
        <v>4351</v>
      </c>
      <c r="B30" s="8" t="s">
        <v>89</v>
      </c>
      <c r="C30" s="7">
        <v>5194</v>
      </c>
      <c r="D30" s="8" t="s">
        <v>92</v>
      </c>
      <c r="E30" s="7">
        <v>705</v>
      </c>
      <c r="F30" s="8" t="s">
        <v>90</v>
      </c>
      <c r="G30" s="7"/>
      <c r="H30" s="9">
        <v>1</v>
      </c>
      <c r="I30" s="9">
        <v>1</v>
      </c>
      <c r="J30" s="10">
        <v>1</v>
      </c>
      <c r="K30" t="str">
        <f t="shared" si="0"/>
        <v>5</v>
      </c>
    </row>
    <row r="31" spans="1:11" x14ac:dyDescent="0.25">
      <c r="A31" s="7">
        <v>4351</v>
      </c>
      <c r="B31" s="8" t="s">
        <v>89</v>
      </c>
      <c r="C31" s="7">
        <v>5223</v>
      </c>
      <c r="D31" s="8" t="s">
        <v>278</v>
      </c>
      <c r="E31" s="7">
        <v>703</v>
      </c>
      <c r="F31" s="8" t="s">
        <v>93</v>
      </c>
      <c r="G31" s="7"/>
      <c r="H31" s="9">
        <v>1101</v>
      </c>
      <c r="I31" s="9">
        <v>1101</v>
      </c>
      <c r="J31" s="10">
        <v>1209</v>
      </c>
      <c r="K31" t="str">
        <f t="shared" si="0"/>
        <v>5</v>
      </c>
    </row>
    <row r="32" spans="1:11" x14ac:dyDescent="0.25">
      <c r="A32" s="7">
        <v>4351</v>
      </c>
      <c r="B32" s="8" t="s">
        <v>89</v>
      </c>
      <c r="C32" s="7">
        <v>5229</v>
      </c>
      <c r="D32" s="8" t="s">
        <v>238</v>
      </c>
      <c r="E32" s="7">
        <v>708</v>
      </c>
      <c r="F32" s="8" t="s">
        <v>484</v>
      </c>
      <c r="G32" s="7"/>
      <c r="H32" s="9">
        <v>350</v>
      </c>
      <c r="I32" s="9">
        <v>350</v>
      </c>
      <c r="J32" s="10">
        <v>341</v>
      </c>
      <c r="K32" t="str">
        <f t="shared" si="0"/>
        <v>5</v>
      </c>
    </row>
    <row r="33" spans="1:11" x14ac:dyDescent="0.25">
      <c r="A33" s="7">
        <v>4379</v>
      </c>
      <c r="B33" s="8" t="s">
        <v>94</v>
      </c>
      <c r="C33" s="7">
        <v>5229</v>
      </c>
      <c r="D33" s="8" t="s">
        <v>238</v>
      </c>
      <c r="E33" s="7">
        <v>702</v>
      </c>
      <c r="F33" s="8" t="s">
        <v>95</v>
      </c>
      <c r="G33" s="7"/>
      <c r="H33" s="9">
        <v>40</v>
      </c>
      <c r="I33" s="9">
        <v>40</v>
      </c>
      <c r="J33" s="10">
        <v>40</v>
      </c>
      <c r="K33" t="str">
        <f t="shared" si="0"/>
        <v>5</v>
      </c>
    </row>
    <row r="34" spans="1:11" x14ac:dyDescent="0.25">
      <c r="A34" s="7">
        <v>6171</v>
      </c>
      <c r="B34" s="8" t="s">
        <v>18</v>
      </c>
      <c r="C34" s="7">
        <v>5011</v>
      </c>
      <c r="D34" s="8" t="s">
        <v>241</v>
      </c>
      <c r="E34" s="7"/>
      <c r="F34" s="8"/>
      <c r="G34" s="7">
        <v>13011</v>
      </c>
      <c r="H34" s="9">
        <v>1974</v>
      </c>
      <c r="I34" s="9">
        <v>1959.2</v>
      </c>
      <c r="J34" s="10">
        <v>2183</v>
      </c>
      <c r="K34" t="str">
        <f t="shared" si="0"/>
        <v>5</v>
      </c>
    </row>
    <row r="35" spans="1:11" x14ac:dyDescent="0.25">
      <c r="A35" s="7">
        <v>6171</v>
      </c>
      <c r="B35" s="8" t="s">
        <v>18</v>
      </c>
      <c r="C35" s="7">
        <v>5011</v>
      </c>
      <c r="D35" s="8" t="s">
        <v>241</v>
      </c>
      <c r="E35" s="7"/>
      <c r="F35" s="8"/>
      <c r="G35" s="7">
        <v>13015</v>
      </c>
      <c r="H35" s="9">
        <v>223.5</v>
      </c>
      <c r="I35" s="9">
        <v>277.10000000000002</v>
      </c>
      <c r="J35" s="10"/>
      <c r="K35" t="str">
        <f t="shared" si="0"/>
        <v>5</v>
      </c>
    </row>
    <row r="36" spans="1:11" x14ac:dyDescent="0.25">
      <c r="A36" s="7">
        <v>6171</v>
      </c>
      <c r="B36" s="8" t="s">
        <v>18</v>
      </c>
      <c r="C36" s="7">
        <v>5011</v>
      </c>
      <c r="D36" s="8" t="s">
        <v>241</v>
      </c>
      <c r="E36" s="7"/>
      <c r="F36" s="8"/>
      <c r="G36" s="7">
        <v>13018</v>
      </c>
      <c r="H36" s="9">
        <v>0</v>
      </c>
      <c r="I36" s="9">
        <v>21.2</v>
      </c>
      <c r="J36" s="10"/>
      <c r="K36" t="str">
        <f t="shared" si="0"/>
        <v>5</v>
      </c>
    </row>
    <row r="37" spans="1:11" x14ac:dyDescent="0.25">
      <c r="A37" s="7">
        <v>6171</v>
      </c>
      <c r="B37" s="8" t="s">
        <v>18</v>
      </c>
      <c r="C37" s="7">
        <v>5011</v>
      </c>
      <c r="D37" s="8" t="s">
        <v>241</v>
      </c>
      <c r="E37" s="7">
        <v>13015</v>
      </c>
      <c r="F37" s="8" t="s">
        <v>485</v>
      </c>
      <c r="G37" s="7"/>
      <c r="H37" s="9">
        <v>525.9</v>
      </c>
      <c r="I37" s="9">
        <v>525.9</v>
      </c>
      <c r="J37" s="10"/>
      <c r="K37" t="str">
        <f t="shared" si="0"/>
        <v>5</v>
      </c>
    </row>
    <row r="38" spans="1:11" x14ac:dyDescent="0.25">
      <c r="A38" s="7">
        <v>6171</v>
      </c>
      <c r="B38" s="8" t="s">
        <v>18</v>
      </c>
      <c r="C38" s="7">
        <v>5021</v>
      </c>
      <c r="D38" s="8" t="s">
        <v>9</v>
      </c>
      <c r="E38" s="7"/>
      <c r="F38" s="8"/>
      <c r="G38" s="7">
        <v>13011</v>
      </c>
      <c r="H38" s="9">
        <v>0</v>
      </c>
      <c r="I38" s="9">
        <v>10.1</v>
      </c>
      <c r="J38" s="10">
        <v>25</v>
      </c>
      <c r="K38" t="str">
        <f t="shared" si="0"/>
        <v>5</v>
      </c>
    </row>
    <row r="39" spans="1:11" x14ac:dyDescent="0.25">
      <c r="A39" s="7">
        <v>6171</v>
      </c>
      <c r="B39" s="8" t="s">
        <v>18</v>
      </c>
      <c r="C39" s="7">
        <v>5031</v>
      </c>
      <c r="D39" s="8" t="s">
        <v>234</v>
      </c>
      <c r="E39" s="7"/>
      <c r="F39" s="8"/>
      <c r="G39" s="7">
        <v>13011</v>
      </c>
      <c r="H39" s="9">
        <v>486</v>
      </c>
      <c r="I39" s="9">
        <v>486</v>
      </c>
      <c r="J39" s="10">
        <v>542</v>
      </c>
      <c r="K39" t="str">
        <f t="shared" si="0"/>
        <v>5</v>
      </c>
    </row>
    <row r="40" spans="1:11" x14ac:dyDescent="0.25">
      <c r="A40" s="7">
        <v>6171</v>
      </c>
      <c r="B40" s="8" t="s">
        <v>18</v>
      </c>
      <c r="C40" s="7">
        <v>5031</v>
      </c>
      <c r="D40" s="8" t="s">
        <v>234</v>
      </c>
      <c r="E40" s="7"/>
      <c r="F40" s="8"/>
      <c r="G40" s="7">
        <v>13015</v>
      </c>
      <c r="H40" s="9">
        <v>55.5</v>
      </c>
      <c r="I40" s="9">
        <v>55.5</v>
      </c>
      <c r="J40" s="10"/>
      <c r="K40" t="str">
        <f t="shared" si="0"/>
        <v>5</v>
      </c>
    </row>
    <row r="41" spans="1:11" x14ac:dyDescent="0.25">
      <c r="A41" s="7">
        <v>6171</v>
      </c>
      <c r="B41" s="8" t="s">
        <v>18</v>
      </c>
      <c r="C41" s="7">
        <v>5031</v>
      </c>
      <c r="D41" s="8" t="s">
        <v>234</v>
      </c>
      <c r="E41" s="7"/>
      <c r="F41" s="8"/>
      <c r="G41" s="7">
        <v>13018</v>
      </c>
      <c r="H41" s="9">
        <v>0</v>
      </c>
      <c r="I41" s="9">
        <v>5.3</v>
      </c>
      <c r="J41" s="10"/>
      <c r="K41" t="str">
        <f t="shared" si="0"/>
        <v>5</v>
      </c>
    </row>
    <row r="42" spans="1:11" x14ac:dyDescent="0.25">
      <c r="A42" s="7">
        <v>6171</v>
      </c>
      <c r="B42" s="8" t="s">
        <v>18</v>
      </c>
      <c r="C42" s="7">
        <v>5031</v>
      </c>
      <c r="D42" s="8" t="s">
        <v>234</v>
      </c>
      <c r="E42" s="7">
        <v>13015</v>
      </c>
      <c r="F42" s="8" t="s">
        <v>485</v>
      </c>
      <c r="G42" s="7"/>
      <c r="H42" s="9">
        <v>130.5</v>
      </c>
      <c r="I42" s="9">
        <v>130.5</v>
      </c>
      <c r="J42" s="10"/>
      <c r="K42" t="str">
        <f t="shared" si="0"/>
        <v>5</v>
      </c>
    </row>
    <row r="43" spans="1:11" x14ac:dyDescent="0.25">
      <c r="A43" s="7">
        <v>6171</v>
      </c>
      <c r="B43" s="8" t="s">
        <v>18</v>
      </c>
      <c r="C43" s="7">
        <v>5032</v>
      </c>
      <c r="D43" s="8" t="s">
        <v>236</v>
      </c>
      <c r="E43" s="7"/>
      <c r="F43" s="8"/>
      <c r="G43" s="7">
        <v>13011</v>
      </c>
      <c r="H43" s="9">
        <v>177</v>
      </c>
      <c r="I43" s="9">
        <v>177</v>
      </c>
      <c r="J43" s="10">
        <v>196</v>
      </c>
      <c r="K43" t="str">
        <f t="shared" si="0"/>
        <v>5</v>
      </c>
    </row>
    <row r="44" spans="1:11" x14ac:dyDescent="0.25">
      <c r="A44" s="7">
        <v>6171</v>
      </c>
      <c r="B44" s="8" t="s">
        <v>18</v>
      </c>
      <c r="C44" s="7">
        <v>5032</v>
      </c>
      <c r="D44" s="8" t="s">
        <v>236</v>
      </c>
      <c r="E44" s="7"/>
      <c r="F44" s="8"/>
      <c r="G44" s="7">
        <v>13015</v>
      </c>
      <c r="H44" s="9">
        <v>20</v>
      </c>
      <c r="I44" s="9">
        <v>20</v>
      </c>
      <c r="J44" s="10"/>
      <c r="K44" t="str">
        <f t="shared" si="0"/>
        <v>5</v>
      </c>
    </row>
    <row r="45" spans="1:11" x14ac:dyDescent="0.25">
      <c r="A45" s="7">
        <v>6171</v>
      </c>
      <c r="B45" s="8" t="s">
        <v>18</v>
      </c>
      <c r="C45" s="7">
        <v>5032</v>
      </c>
      <c r="D45" s="8" t="s">
        <v>236</v>
      </c>
      <c r="E45" s="7"/>
      <c r="F45" s="8"/>
      <c r="G45" s="7">
        <v>13018</v>
      </c>
      <c r="H45" s="9">
        <v>0</v>
      </c>
      <c r="I45" s="9">
        <v>1.9</v>
      </c>
      <c r="J45" s="10"/>
      <c r="K45" t="str">
        <f t="shared" si="0"/>
        <v>5</v>
      </c>
    </row>
    <row r="46" spans="1:11" x14ac:dyDescent="0.25">
      <c r="A46" s="7">
        <v>6171</v>
      </c>
      <c r="B46" s="8" t="s">
        <v>18</v>
      </c>
      <c r="C46" s="7">
        <v>5032</v>
      </c>
      <c r="D46" s="8" t="s">
        <v>236</v>
      </c>
      <c r="E46" s="7">
        <v>13015</v>
      </c>
      <c r="F46" s="8" t="s">
        <v>485</v>
      </c>
      <c r="G46" s="7"/>
      <c r="H46" s="9">
        <v>47.4</v>
      </c>
      <c r="I46" s="9">
        <v>47.4</v>
      </c>
      <c r="J46" s="10"/>
      <c r="K46" t="str">
        <f t="shared" si="0"/>
        <v>5</v>
      </c>
    </row>
    <row r="47" spans="1:11" x14ac:dyDescent="0.25">
      <c r="A47" s="7">
        <v>6171</v>
      </c>
      <c r="B47" s="8" t="s">
        <v>18</v>
      </c>
      <c r="C47" s="7">
        <v>5038</v>
      </c>
      <c r="D47" s="8" t="s">
        <v>86</v>
      </c>
      <c r="E47" s="7"/>
      <c r="F47" s="8"/>
      <c r="G47" s="7">
        <v>13011</v>
      </c>
      <c r="H47" s="9">
        <v>9</v>
      </c>
      <c r="I47" s="9">
        <v>9</v>
      </c>
      <c r="J47" s="10">
        <v>9.1999999999999993</v>
      </c>
      <c r="K47" t="str">
        <f t="shared" si="0"/>
        <v>5</v>
      </c>
    </row>
    <row r="48" spans="1:11" x14ac:dyDescent="0.25">
      <c r="A48" s="7">
        <v>6171</v>
      </c>
      <c r="B48" s="8" t="s">
        <v>18</v>
      </c>
      <c r="C48" s="7">
        <v>5038</v>
      </c>
      <c r="D48" s="8" t="s">
        <v>86</v>
      </c>
      <c r="E48" s="7"/>
      <c r="F48" s="8"/>
      <c r="G48" s="7">
        <v>13015</v>
      </c>
      <c r="H48" s="9">
        <v>1</v>
      </c>
      <c r="I48" s="9">
        <v>1</v>
      </c>
      <c r="J48" s="10"/>
      <c r="K48" t="str">
        <f t="shared" si="0"/>
        <v>5</v>
      </c>
    </row>
    <row r="49" spans="1:12" x14ac:dyDescent="0.25">
      <c r="A49" s="7">
        <v>6171</v>
      </c>
      <c r="B49" s="8" t="s">
        <v>18</v>
      </c>
      <c r="C49" s="7">
        <v>5038</v>
      </c>
      <c r="D49" s="8" t="s">
        <v>86</v>
      </c>
      <c r="E49" s="7">
        <v>13015</v>
      </c>
      <c r="F49" s="8" t="s">
        <v>485</v>
      </c>
      <c r="G49" s="7"/>
      <c r="H49" s="9">
        <v>2.2000000000000002</v>
      </c>
      <c r="I49" s="9">
        <v>2.2000000000000002</v>
      </c>
      <c r="J49" s="10"/>
      <c r="K49" t="str">
        <f t="shared" si="0"/>
        <v>5</v>
      </c>
    </row>
    <row r="50" spans="1:12" x14ac:dyDescent="0.25">
      <c r="A50" s="7">
        <v>6171</v>
      </c>
      <c r="B50" s="8" t="s">
        <v>18</v>
      </c>
      <c r="C50" s="7">
        <v>5136</v>
      </c>
      <c r="D50" s="8" t="s">
        <v>276</v>
      </c>
      <c r="E50" s="7"/>
      <c r="F50" s="8"/>
      <c r="G50" s="7">
        <v>13011</v>
      </c>
      <c r="H50" s="9">
        <v>1</v>
      </c>
      <c r="I50" s="9">
        <v>1</v>
      </c>
      <c r="J50" s="10">
        <v>1</v>
      </c>
      <c r="K50" t="str">
        <f t="shared" si="0"/>
        <v>5</v>
      </c>
    </row>
    <row r="51" spans="1:12" x14ac:dyDescent="0.25">
      <c r="A51" s="7">
        <v>6171</v>
      </c>
      <c r="B51" s="8" t="s">
        <v>18</v>
      </c>
      <c r="C51" s="7">
        <v>5137</v>
      </c>
      <c r="D51" s="8" t="s">
        <v>340</v>
      </c>
      <c r="E51" s="7">
        <v>51371</v>
      </c>
      <c r="F51" s="8" t="s">
        <v>486</v>
      </c>
      <c r="G51" s="7">
        <v>13011</v>
      </c>
      <c r="H51" s="9">
        <v>8</v>
      </c>
      <c r="I51" s="9">
        <v>8</v>
      </c>
      <c r="J51" s="10">
        <v>10</v>
      </c>
      <c r="K51" t="str">
        <f t="shared" si="0"/>
        <v>5</v>
      </c>
    </row>
    <row r="52" spans="1:12" x14ac:dyDescent="0.25">
      <c r="A52" s="7">
        <v>6171</v>
      </c>
      <c r="B52" s="8" t="s">
        <v>18</v>
      </c>
      <c r="C52" s="7">
        <v>5137</v>
      </c>
      <c r="D52" s="8" t="s">
        <v>340</v>
      </c>
      <c r="E52" s="7">
        <v>51372</v>
      </c>
      <c r="F52" s="8" t="s">
        <v>487</v>
      </c>
      <c r="G52" s="7">
        <v>13011</v>
      </c>
      <c r="H52" s="9">
        <v>17</v>
      </c>
      <c r="I52" s="9">
        <v>17</v>
      </c>
      <c r="J52" s="10">
        <v>20</v>
      </c>
      <c r="K52" t="str">
        <f t="shared" si="0"/>
        <v>5</v>
      </c>
    </row>
    <row r="53" spans="1:12" x14ac:dyDescent="0.25">
      <c r="A53" s="7">
        <v>6171</v>
      </c>
      <c r="B53" s="8" t="s">
        <v>18</v>
      </c>
      <c r="C53" s="7">
        <v>5139</v>
      </c>
      <c r="D53" s="8" t="s">
        <v>240</v>
      </c>
      <c r="E53" s="7"/>
      <c r="F53" s="8"/>
      <c r="G53" s="7">
        <v>13011</v>
      </c>
      <c r="H53" s="9">
        <v>1</v>
      </c>
      <c r="I53" s="9">
        <v>1</v>
      </c>
      <c r="J53" s="10">
        <v>3</v>
      </c>
      <c r="K53" t="str">
        <f t="shared" si="0"/>
        <v>5</v>
      </c>
    </row>
    <row r="54" spans="1:12" x14ac:dyDescent="0.25">
      <c r="A54" s="7">
        <v>6171</v>
      </c>
      <c r="B54" s="8" t="s">
        <v>18</v>
      </c>
      <c r="C54" s="7">
        <v>5139</v>
      </c>
      <c r="D54" s="8" t="s">
        <v>240</v>
      </c>
      <c r="E54" s="7">
        <v>51391</v>
      </c>
      <c r="F54" s="8" t="s">
        <v>488</v>
      </c>
      <c r="G54" s="7">
        <v>13011</v>
      </c>
      <c r="H54" s="9">
        <v>22</v>
      </c>
      <c r="I54" s="9">
        <v>22</v>
      </c>
      <c r="J54" s="10">
        <v>22</v>
      </c>
      <c r="K54" t="str">
        <f t="shared" si="0"/>
        <v>5</v>
      </c>
    </row>
    <row r="55" spans="1:12" x14ac:dyDescent="0.25">
      <c r="A55" s="7">
        <v>6171</v>
      </c>
      <c r="B55" s="8" t="s">
        <v>18</v>
      </c>
      <c r="C55" s="7">
        <v>5139</v>
      </c>
      <c r="D55" s="8" t="s">
        <v>240</v>
      </c>
      <c r="E55" s="7">
        <v>51395</v>
      </c>
      <c r="F55" s="8" t="s">
        <v>489</v>
      </c>
      <c r="G55" s="7">
        <v>13011</v>
      </c>
      <c r="H55" s="9">
        <v>2</v>
      </c>
      <c r="I55" s="9">
        <v>2</v>
      </c>
      <c r="J55" s="10">
        <v>2</v>
      </c>
      <c r="K55" t="str">
        <f t="shared" si="0"/>
        <v>5</v>
      </c>
    </row>
    <row r="56" spans="1:12" x14ac:dyDescent="0.25">
      <c r="A56" s="7">
        <v>6171</v>
      </c>
      <c r="B56" s="8" t="s">
        <v>18</v>
      </c>
      <c r="C56" s="7">
        <v>5151</v>
      </c>
      <c r="D56" s="8" t="s">
        <v>10</v>
      </c>
      <c r="E56" s="7"/>
      <c r="F56" s="8"/>
      <c r="G56" s="7">
        <v>13011</v>
      </c>
      <c r="H56" s="9">
        <v>4</v>
      </c>
      <c r="I56" s="9">
        <v>4</v>
      </c>
      <c r="J56" s="10">
        <v>4</v>
      </c>
      <c r="K56" t="str">
        <f t="shared" si="0"/>
        <v>5</v>
      </c>
    </row>
    <row r="57" spans="1:12" x14ac:dyDescent="0.25">
      <c r="A57" s="7">
        <v>6171</v>
      </c>
      <c r="B57" s="8" t="s">
        <v>18</v>
      </c>
      <c r="C57" s="7">
        <v>5153</v>
      </c>
      <c r="D57" s="8" t="s">
        <v>11</v>
      </c>
      <c r="E57" s="7"/>
      <c r="F57" s="8"/>
      <c r="G57" s="7">
        <v>13011</v>
      </c>
      <c r="H57" s="9">
        <v>15</v>
      </c>
      <c r="I57" s="9">
        <v>15</v>
      </c>
      <c r="J57" s="10">
        <v>17</v>
      </c>
      <c r="K57" t="str">
        <f t="shared" si="0"/>
        <v>5</v>
      </c>
    </row>
    <row r="58" spans="1:12" x14ac:dyDescent="0.25">
      <c r="A58" s="7">
        <v>6171</v>
      </c>
      <c r="B58" s="8" t="s">
        <v>18</v>
      </c>
      <c r="C58" s="7">
        <v>5154</v>
      </c>
      <c r="D58" s="8" t="s">
        <v>12</v>
      </c>
      <c r="E58" s="7"/>
      <c r="F58" s="8"/>
      <c r="G58" s="7">
        <v>13011</v>
      </c>
      <c r="H58" s="9">
        <v>21</v>
      </c>
      <c r="I58" s="9">
        <v>21</v>
      </c>
      <c r="J58" s="10">
        <v>24</v>
      </c>
      <c r="K58" t="str">
        <f t="shared" si="0"/>
        <v>5</v>
      </c>
    </row>
    <row r="59" spans="1:12" x14ac:dyDescent="0.25">
      <c r="A59" s="7">
        <v>6171</v>
      </c>
      <c r="B59" s="8" t="s">
        <v>18</v>
      </c>
      <c r="C59" s="7">
        <v>5156</v>
      </c>
      <c r="D59" s="8" t="s">
        <v>13</v>
      </c>
      <c r="E59" s="7"/>
      <c r="F59" s="8"/>
      <c r="G59" s="7">
        <v>13011</v>
      </c>
      <c r="H59" s="9">
        <v>7</v>
      </c>
      <c r="I59" s="9">
        <v>7</v>
      </c>
      <c r="J59" s="10">
        <v>10</v>
      </c>
      <c r="K59" t="str">
        <f t="shared" si="0"/>
        <v>5</v>
      </c>
    </row>
    <row r="60" spans="1:12" x14ac:dyDescent="0.25">
      <c r="A60" s="7">
        <v>6171</v>
      </c>
      <c r="B60" s="8" t="s">
        <v>18</v>
      </c>
      <c r="C60" s="7">
        <v>5167</v>
      </c>
      <c r="D60" s="8" t="s">
        <v>59</v>
      </c>
      <c r="E60" s="7">
        <v>51671</v>
      </c>
      <c r="F60" s="8" t="s">
        <v>490</v>
      </c>
      <c r="G60" s="7">
        <v>13011</v>
      </c>
      <c r="H60" s="9">
        <v>40</v>
      </c>
      <c r="I60" s="9">
        <v>40</v>
      </c>
      <c r="J60" s="10">
        <v>45</v>
      </c>
      <c r="K60" t="str">
        <f t="shared" si="0"/>
        <v>5</v>
      </c>
    </row>
    <row r="61" spans="1:12" x14ac:dyDescent="0.25">
      <c r="A61" s="7">
        <v>6171</v>
      </c>
      <c r="B61" s="8" t="s">
        <v>18</v>
      </c>
      <c r="C61" s="7">
        <v>5169</v>
      </c>
      <c r="D61" s="8" t="s">
        <v>6</v>
      </c>
      <c r="E61" s="7"/>
      <c r="F61" s="8"/>
      <c r="G61" s="7">
        <v>13011</v>
      </c>
      <c r="H61" s="9">
        <v>10</v>
      </c>
      <c r="I61" s="9">
        <v>10</v>
      </c>
      <c r="J61" s="10">
        <v>10</v>
      </c>
      <c r="K61" t="str">
        <f t="shared" si="0"/>
        <v>5</v>
      </c>
    </row>
    <row r="62" spans="1:12" x14ac:dyDescent="0.25">
      <c r="A62" s="7">
        <v>6171</v>
      </c>
      <c r="B62" s="8" t="s">
        <v>18</v>
      </c>
      <c r="C62" s="7">
        <v>5171</v>
      </c>
      <c r="D62" s="8" t="s">
        <v>16</v>
      </c>
      <c r="E62" s="7">
        <v>51713</v>
      </c>
      <c r="F62" s="8" t="s">
        <v>491</v>
      </c>
      <c r="G62" s="7">
        <v>13011</v>
      </c>
      <c r="H62" s="9">
        <v>3</v>
      </c>
      <c r="I62" s="9">
        <v>3</v>
      </c>
      <c r="J62" s="10">
        <v>3</v>
      </c>
      <c r="K62" t="str">
        <f t="shared" si="0"/>
        <v>5</v>
      </c>
    </row>
    <row r="63" spans="1:12" x14ac:dyDescent="0.25">
      <c r="A63" s="7">
        <v>6171</v>
      </c>
      <c r="B63" s="8" t="s">
        <v>18</v>
      </c>
      <c r="C63" s="7">
        <v>5173</v>
      </c>
      <c r="D63" s="8" t="s">
        <v>277</v>
      </c>
      <c r="E63" s="7"/>
      <c r="F63" s="8"/>
      <c r="G63" s="7">
        <v>13011</v>
      </c>
      <c r="H63" s="9">
        <v>3</v>
      </c>
      <c r="I63" s="9">
        <v>3</v>
      </c>
      <c r="J63" s="10">
        <v>6</v>
      </c>
      <c r="K63" t="str">
        <f t="shared" si="0"/>
        <v>5</v>
      </c>
    </row>
    <row r="64" spans="1:12" x14ac:dyDescent="0.25">
      <c r="A64" s="7">
        <v>6171</v>
      </c>
      <c r="B64" s="8" t="s">
        <v>18</v>
      </c>
      <c r="C64" s="7">
        <v>5424</v>
      </c>
      <c r="D64" s="8" t="s">
        <v>88</v>
      </c>
      <c r="E64" s="7"/>
      <c r="F64" s="8"/>
      <c r="G64" s="7">
        <v>13011</v>
      </c>
      <c r="H64" s="9">
        <v>0</v>
      </c>
      <c r="I64" s="9">
        <v>4.7</v>
      </c>
      <c r="J64" s="10"/>
      <c r="K64" t="str">
        <f t="shared" si="0"/>
        <v>5</v>
      </c>
      <c r="L64" s="18"/>
    </row>
    <row r="65" spans="1:12" x14ac:dyDescent="0.25">
      <c r="A65" s="7">
        <v>6171</v>
      </c>
      <c r="B65" s="8" t="s">
        <v>18</v>
      </c>
      <c r="C65" s="7">
        <v>5499</v>
      </c>
      <c r="D65" s="8" t="s">
        <v>282</v>
      </c>
      <c r="E65" s="7">
        <v>13010</v>
      </c>
      <c r="F65" s="8" t="s">
        <v>492</v>
      </c>
      <c r="G65" s="7"/>
      <c r="H65" s="9">
        <v>11.7</v>
      </c>
      <c r="I65" s="9">
        <v>11.7</v>
      </c>
      <c r="J65" s="10"/>
      <c r="K65" t="str">
        <f t="shared" si="0"/>
        <v>5</v>
      </c>
    </row>
    <row r="66" spans="1:12" x14ac:dyDescent="0.25">
      <c r="A66" s="7">
        <v>6171</v>
      </c>
      <c r="B66" s="8" t="s">
        <v>18</v>
      </c>
      <c r="C66" s="7">
        <v>5499</v>
      </c>
      <c r="D66" s="8" t="s">
        <v>282</v>
      </c>
      <c r="E66" s="7">
        <v>13011</v>
      </c>
      <c r="F66" s="8" t="s">
        <v>493</v>
      </c>
      <c r="G66" s="7"/>
      <c r="H66" s="9">
        <v>40.200000000000003</v>
      </c>
      <c r="I66" s="9">
        <v>40.200000000000003</v>
      </c>
      <c r="J66" s="10"/>
      <c r="K66" t="str">
        <f t="shared" si="0"/>
        <v>5</v>
      </c>
    </row>
    <row r="67" spans="1:12" x14ac:dyDescent="0.25">
      <c r="A67" s="7">
        <v>6171</v>
      </c>
      <c r="B67" s="8" t="s">
        <v>18</v>
      </c>
      <c r="C67" s="7">
        <v>5499</v>
      </c>
      <c r="D67" s="8" t="s">
        <v>282</v>
      </c>
      <c r="E67" s="7">
        <v>13015</v>
      </c>
      <c r="F67" s="8" t="s">
        <v>485</v>
      </c>
      <c r="G67" s="7"/>
      <c r="H67" s="9">
        <v>28.3</v>
      </c>
      <c r="I67" s="9">
        <v>28.3</v>
      </c>
      <c r="J67" s="10"/>
      <c r="K67" t="str">
        <f t="shared" si="0"/>
        <v>5</v>
      </c>
    </row>
    <row r="68" spans="1:12" x14ac:dyDescent="0.25">
      <c r="A68" s="7">
        <v>6171</v>
      </c>
      <c r="B68" s="8" t="s">
        <v>18</v>
      </c>
      <c r="C68" s="7">
        <v>5811</v>
      </c>
      <c r="D68" s="8" t="s">
        <v>279</v>
      </c>
      <c r="E68" s="7"/>
      <c r="F68" s="8"/>
      <c r="G68" s="7"/>
      <c r="H68" s="9">
        <v>30</v>
      </c>
      <c r="I68" s="9">
        <v>30</v>
      </c>
      <c r="J68" s="10">
        <v>30</v>
      </c>
      <c r="K68" t="str">
        <f t="shared" ref="K68:K72" si="2">LEFT(C68,1)</f>
        <v>5</v>
      </c>
      <c r="L68" s="18"/>
    </row>
    <row r="69" spans="1:12" x14ac:dyDescent="0.25">
      <c r="A69" s="7">
        <v>6402</v>
      </c>
      <c r="B69" s="8" t="s">
        <v>494</v>
      </c>
      <c r="C69" s="7">
        <v>5364</v>
      </c>
      <c r="D69" s="8" t="s">
        <v>284</v>
      </c>
      <c r="E69" s="7"/>
      <c r="F69" s="8"/>
      <c r="G69" s="7">
        <v>13011</v>
      </c>
      <c r="H69" s="9">
        <v>0</v>
      </c>
      <c r="I69" s="9">
        <v>44.3</v>
      </c>
      <c r="J69" s="10"/>
      <c r="K69" t="str">
        <f t="shared" si="2"/>
        <v>5</v>
      </c>
    </row>
    <row r="70" spans="1:12" x14ac:dyDescent="0.25">
      <c r="A70" s="19" t="s">
        <v>185</v>
      </c>
      <c r="B70" s="20"/>
      <c r="C70" s="19"/>
      <c r="D70" s="20"/>
      <c r="E70" s="19"/>
      <c r="F70" s="20"/>
      <c r="G70" s="19"/>
      <c r="H70" s="21">
        <f>SUM(H10:H69)</f>
        <v>6255.1999999999989</v>
      </c>
      <c r="I70" s="21">
        <f t="shared" ref="I70:J70" si="3">SUM(I10:I69)</f>
        <v>6888.9</v>
      </c>
      <c r="J70" s="21">
        <f t="shared" si="3"/>
        <v>5964.2</v>
      </c>
      <c r="K70" t="str">
        <f t="shared" si="2"/>
        <v/>
      </c>
    </row>
    <row r="71" spans="1:12" x14ac:dyDescent="0.25">
      <c r="K71" t="str">
        <f t="shared" si="2"/>
        <v/>
      </c>
    </row>
    <row r="72" spans="1:12" x14ac:dyDescent="0.25">
      <c r="A72" s="4" t="s">
        <v>186</v>
      </c>
      <c r="B72" s="5"/>
      <c r="C72" s="4"/>
      <c r="D72" s="5"/>
      <c r="E72" s="4"/>
      <c r="F72" s="5"/>
      <c r="G72" s="4"/>
      <c r="H72" s="6">
        <f>SUM(H9)</f>
        <v>3832.4</v>
      </c>
      <c r="I72" s="6">
        <f>SUM(I9)</f>
        <v>3893.7999999999997</v>
      </c>
      <c r="J72" s="6">
        <f>SUM(J9)</f>
        <v>3944.66</v>
      </c>
      <c r="K72" t="str">
        <f t="shared" si="2"/>
        <v/>
      </c>
    </row>
    <row r="73" spans="1:12" x14ac:dyDescent="0.25">
      <c r="A73" s="4" t="s">
        <v>187</v>
      </c>
      <c r="B73" s="5"/>
      <c r="C73" s="4"/>
      <c r="D73" s="5"/>
      <c r="E73" s="4"/>
      <c r="F73" s="5"/>
      <c r="G73" s="4"/>
      <c r="H73" s="6">
        <f>SUM(H70)</f>
        <v>6255.1999999999989</v>
      </c>
      <c r="I73" s="6">
        <f t="shared" ref="I73:J73" si="4">SUM(I70)</f>
        <v>6888.9</v>
      </c>
      <c r="J73" s="6">
        <f t="shared" si="4"/>
        <v>5964.2</v>
      </c>
    </row>
    <row r="74" spans="1:12" x14ac:dyDescent="0.25">
      <c r="A74" s="4" t="s">
        <v>188</v>
      </c>
      <c r="B74" s="5"/>
      <c r="C74" s="4"/>
      <c r="D74" s="5"/>
      <c r="E74" s="4"/>
      <c r="F74" s="5"/>
      <c r="G74" s="4"/>
      <c r="H74" s="6">
        <f>H72-H73</f>
        <v>-2422.7999999999988</v>
      </c>
      <c r="I74" s="6">
        <f t="shared" ref="I74:J74" si="5">I72-I73</f>
        <v>-2995.1</v>
      </c>
      <c r="J74" s="6">
        <f t="shared" si="5"/>
        <v>-2019.54</v>
      </c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82" fitToHeight="0" orientation="landscape" r:id="rId1"/>
  <headerFooter>
    <oddFooter>&amp;R&amp;D (str. &amp;P z &amp;N)</oddFooter>
  </headerFooter>
  <ignoredErrors>
    <ignoredError sqref="H73:J73 H74:J7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1"/>
  <sheetViews>
    <sheetView zoomScaleNormal="100" workbookViewId="0"/>
  </sheetViews>
  <sheetFormatPr defaultRowHeight="14.4" x14ac:dyDescent="0.25"/>
  <cols>
    <col min="1" max="1" width="5.90625" style="1" customWidth="1"/>
    <col min="2" max="2" width="28.90625" style="2" customWidth="1"/>
    <col min="3" max="3" width="5.90625" style="1" customWidth="1"/>
    <col min="4" max="4" width="35.36328125" style="2" customWidth="1"/>
    <col min="5" max="5" width="8.7265625" style="1" customWidth="1"/>
    <col min="6" max="6" width="30.6328125" style="2" customWidth="1"/>
    <col min="7" max="7" width="7" style="1" customWidth="1"/>
    <col min="8" max="10" width="14" style="3" customWidth="1"/>
    <col min="11" max="11" width="8.7265625" hidden="1" customWidth="1"/>
    <col min="12" max="12" width="8.7265625" customWidth="1"/>
  </cols>
  <sheetData>
    <row r="1" spans="1:12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2" s="15" customFormat="1" ht="15.6" customHeight="1" x14ac:dyDescent="0.25">
      <c r="A2" s="52" t="s">
        <v>203</v>
      </c>
      <c r="B2" s="52"/>
      <c r="C2" s="52"/>
      <c r="D2" s="52"/>
      <c r="E2" s="52"/>
      <c r="F2" s="52"/>
      <c r="G2" s="52"/>
      <c r="H2" s="52"/>
      <c r="I2" s="52"/>
      <c r="J2" s="52"/>
    </row>
    <row r="3" spans="1:12" s="15" customFormat="1" ht="15.6" customHeight="1" x14ac:dyDescent="0.25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</row>
    <row r="4" spans="1:12" x14ac:dyDescent="0.25">
      <c r="A4" s="7"/>
      <c r="B4" s="8"/>
      <c r="C4" s="7">
        <v>1361</v>
      </c>
      <c r="D4" s="8" t="s">
        <v>5</v>
      </c>
      <c r="E4" s="7"/>
      <c r="F4" s="8"/>
      <c r="G4" s="7"/>
      <c r="H4" s="9">
        <v>17</v>
      </c>
      <c r="I4" s="9">
        <v>17</v>
      </c>
      <c r="J4" s="10">
        <v>20</v>
      </c>
      <c r="K4" t="str">
        <f>LEFT(C4,1)</f>
        <v>1</v>
      </c>
    </row>
    <row r="5" spans="1:12" x14ac:dyDescent="0.25">
      <c r="A5" s="7"/>
      <c r="B5" s="8"/>
      <c r="C5" s="7">
        <v>1361</v>
      </c>
      <c r="D5" s="8" t="s">
        <v>5</v>
      </c>
      <c r="E5" s="7">
        <v>1922</v>
      </c>
      <c r="F5" s="8" t="s">
        <v>97</v>
      </c>
      <c r="G5" s="7"/>
      <c r="H5" s="9">
        <v>300</v>
      </c>
      <c r="I5" s="9">
        <v>300</v>
      </c>
      <c r="J5" s="10">
        <v>450</v>
      </c>
      <c r="K5" t="str">
        <f t="shared" ref="K5:K64" si="0">LEFT(C5,1)</f>
        <v>1</v>
      </c>
    </row>
    <row r="6" spans="1:12" x14ac:dyDescent="0.25">
      <c r="A6" s="7"/>
      <c r="B6" s="8"/>
      <c r="C6" s="7">
        <v>1361</v>
      </c>
      <c r="D6" s="8" t="s">
        <v>5</v>
      </c>
      <c r="E6" s="7">
        <v>1923</v>
      </c>
      <c r="F6" s="8" t="s">
        <v>98</v>
      </c>
      <c r="G6" s="7"/>
      <c r="H6" s="9">
        <v>30</v>
      </c>
      <c r="I6" s="9">
        <v>30</v>
      </c>
      <c r="J6" s="10">
        <v>45</v>
      </c>
      <c r="K6" t="str">
        <f t="shared" si="0"/>
        <v>1</v>
      </c>
    </row>
    <row r="7" spans="1:12" x14ac:dyDescent="0.25">
      <c r="A7" s="7"/>
      <c r="B7" s="8"/>
      <c r="C7" s="7">
        <v>1361</v>
      </c>
      <c r="D7" s="8" t="s">
        <v>5</v>
      </c>
      <c r="E7" s="7">
        <v>136191</v>
      </c>
      <c r="F7" s="8" t="s">
        <v>99</v>
      </c>
      <c r="G7" s="7"/>
      <c r="H7" s="9">
        <v>90</v>
      </c>
      <c r="I7" s="9">
        <v>90</v>
      </c>
      <c r="J7" s="10">
        <v>90</v>
      </c>
      <c r="K7" t="str">
        <f t="shared" si="0"/>
        <v>1</v>
      </c>
    </row>
    <row r="8" spans="1:12" x14ac:dyDescent="0.25">
      <c r="A8" s="7"/>
      <c r="B8" s="8"/>
      <c r="C8" s="7">
        <v>4111</v>
      </c>
      <c r="D8" s="8" t="s">
        <v>239</v>
      </c>
      <c r="E8" s="7"/>
      <c r="F8" s="8"/>
      <c r="G8" s="7">
        <v>98071</v>
      </c>
      <c r="H8" s="9">
        <v>0</v>
      </c>
      <c r="I8" s="9">
        <v>175</v>
      </c>
      <c r="J8" s="10"/>
      <c r="K8" t="str">
        <f t="shared" si="0"/>
        <v>4</v>
      </c>
    </row>
    <row r="9" spans="1:12" x14ac:dyDescent="0.25">
      <c r="A9" s="7"/>
      <c r="B9" s="8"/>
      <c r="C9" s="7">
        <v>4121</v>
      </c>
      <c r="D9" s="8" t="s">
        <v>83</v>
      </c>
      <c r="E9" s="7"/>
      <c r="F9" s="8"/>
      <c r="G9" s="7"/>
      <c r="H9" s="9">
        <v>60</v>
      </c>
      <c r="I9" s="9">
        <v>60</v>
      </c>
      <c r="J9" s="10"/>
      <c r="K9" t="str">
        <f t="shared" si="0"/>
        <v>4</v>
      </c>
    </row>
    <row r="10" spans="1:12" x14ac:dyDescent="0.25">
      <c r="A10" s="7">
        <v>3639</v>
      </c>
      <c r="B10" s="8" t="s">
        <v>29</v>
      </c>
      <c r="C10" s="7">
        <v>2212</v>
      </c>
      <c r="D10" s="8" t="s">
        <v>255</v>
      </c>
      <c r="E10" s="7"/>
      <c r="F10" s="8"/>
      <c r="G10" s="7"/>
      <c r="H10" s="9">
        <v>17</v>
      </c>
      <c r="I10" s="9">
        <v>24.9</v>
      </c>
      <c r="J10" s="10"/>
      <c r="K10" t="str">
        <f t="shared" si="0"/>
        <v>2</v>
      </c>
    </row>
    <row r="11" spans="1:12" x14ac:dyDescent="0.25">
      <c r="A11" s="7">
        <v>6171</v>
      </c>
      <c r="B11" s="8" t="s">
        <v>18</v>
      </c>
      <c r="C11" s="7">
        <v>2212</v>
      </c>
      <c r="D11" s="8" t="s">
        <v>255</v>
      </c>
      <c r="E11" s="7"/>
      <c r="F11" s="8"/>
      <c r="G11" s="7"/>
      <c r="H11" s="9">
        <v>6</v>
      </c>
      <c r="I11" s="9">
        <v>6</v>
      </c>
      <c r="J11" s="10"/>
      <c r="K11" t="str">
        <f t="shared" si="0"/>
        <v>2</v>
      </c>
    </row>
    <row r="12" spans="1:12" x14ac:dyDescent="0.25">
      <c r="A12" s="19" t="s">
        <v>189</v>
      </c>
      <c r="B12" s="20"/>
      <c r="C12" s="19"/>
      <c r="D12" s="20"/>
      <c r="E12" s="19"/>
      <c r="F12" s="20"/>
      <c r="G12" s="19"/>
      <c r="H12" s="21">
        <f>SUM(H4:H11)</f>
        <v>520</v>
      </c>
      <c r="I12" s="21">
        <f>SUM(I4:I11)</f>
        <v>702.9</v>
      </c>
      <c r="J12" s="21">
        <f>SUM(J4:J11)</f>
        <v>605</v>
      </c>
      <c r="K12" t="str">
        <f t="shared" si="0"/>
        <v/>
      </c>
      <c r="L12" s="18"/>
    </row>
    <row r="13" spans="1:12" x14ac:dyDescent="0.25">
      <c r="A13" s="7">
        <v>3399</v>
      </c>
      <c r="B13" s="8" t="s">
        <v>49</v>
      </c>
      <c r="C13" s="7">
        <v>5194</v>
      </c>
      <c r="D13" s="8" t="s">
        <v>92</v>
      </c>
      <c r="E13" s="7">
        <v>902</v>
      </c>
      <c r="F13" s="8" t="s">
        <v>100</v>
      </c>
      <c r="G13" s="7"/>
      <c r="H13" s="9">
        <v>100</v>
      </c>
      <c r="I13" s="9">
        <v>100</v>
      </c>
      <c r="J13" s="10">
        <v>100</v>
      </c>
      <c r="K13" t="str">
        <f t="shared" si="0"/>
        <v>5</v>
      </c>
    </row>
    <row r="14" spans="1:12" x14ac:dyDescent="0.25">
      <c r="A14" s="7">
        <v>6114</v>
      </c>
      <c r="B14" s="8" t="s">
        <v>495</v>
      </c>
      <c r="C14" s="7">
        <v>5021</v>
      </c>
      <c r="D14" s="8" t="s">
        <v>9</v>
      </c>
      <c r="E14" s="7"/>
      <c r="F14" s="8"/>
      <c r="G14" s="7">
        <v>98071</v>
      </c>
      <c r="H14" s="9">
        <v>0</v>
      </c>
      <c r="I14" s="9">
        <v>173.1</v>
      </c>
      <c r="J14" s="10"/>
      <c r="K14" t="str">
        <f t="shared" si="0"/>
        <v>5</v>
      </c>
    </row>
    <row r="15" spans="1:12" x14ac:dyDescent="0.25">
      <c r="A15" s="7">
        <v>6114</v>
      </c>
      <c r="B15" s="8" t="s">
        <v>495</v>
      </c>
      <c r="C15" s="7">
        <v>5167</v>
      </c>
      <c r="D15" s="8" t="s">
        <v>59</v>
      </c>
      <c r="E15" s="7"/>
      <c r="F15" s="8"/>
      <c r="G15" s="7">
        <v>98071</v>
      </c>
      <c r="H15" s="9">
        <v>0</v>
      </c>
      <c r="I15" s="9">
        <v>1.9</v>
      </c>
      <c r="J15" s="10"/>
      <c r="K15" t="str">
        <f t="shared" si="0"/>
        <v>5</v>
      </c>
    </row>
    <row r="16" spans="1:12" x14ac:dyDescent="0.25">
      <c r="A16" s="7">
        <v>6171</v>
      </c>
      <c r="B16" s="8" t="s">
        <v>18</v>
      </c>
      <c r="C16" s="7">
        <v>5021</v>
      </c>
      <c r="D16" s="8" t="s">
        <v>9</v>
      </c>
      <c r="E16" s="7">
        <v>901</v>
      </c>
      <c r="F16" s="8" t="s">
        <v>101</v>
      </c>
      <c r="G16" s="7"/>
      <c r="H16" s="9">
        <v>90</v>
      </c>
      <c r="I16" s="9">
        <v>90</v>
      </c>
      <c r="J16" s="10">
        <v>90</v>
      </c>
      <c r="K16" t="str">
        <f t="shared" si="0"/>
        <v>5</v>
      </c>
    </row>
    <row r="17" spans="1:84" x14ac:dyDescent="0.25">
      <c r="A17" s="7">
        <v>6171</v>
      </c>
      <c r="B17" s="8" t="s">
        <v>18</v>
      </c>
      <c r="C17" s="7">
        <v>5139</v>
      </c>
      <c r="D17" s="8" t="s">
        <v>240</v>
      </c>
      <c r="E17" s="7">
        <v>901</v>
      </c>
      <c r="F17" s="8" t="s">
        <v>101</v>
      </c>
      <c r="G17" s="7"/>
      <c r="H17" s="9">
        <v>10</v>
      </c>
      <c r="I17" s="9">
        <v>10</v>
      </c>
      <c r="J17" s="10">
        <v>10</v>
      </c>
      <c r="K17" t="str">
        <f t="shared" si="0"/>
        <v>5</v>
      </c>
    </row>
    <row r="18" spans="1:84" x14ac:dyDescent="0.25">
      <c r="A18" s="7">
        <v>6402</v>
      </c>
      <c r="B18" s="8" t="s">
        <v>494</v>
      </c>
      <c r="C18" s="7">
        <v>5364</v>
      </c>
      <c r="D18" s="8" t="s">
        <v>284</v>
      </c>
      <c r="E18" s="7"/>
      <c r="F18" s="8"/>
      <c r="G18" s="7">
        <v>98193</v>
      </c>
      <c r="H18" s="9">
        <v>0</v>
      </c>
      <c r="I18" s="9">
        <v>40.200000000000003</v>
      </c>
      <c r="J18" s="10"/>
      <c r="K18" t="str">
        <f t="shared" si="0"/>
        <v>5</v>
      </c>
    </row>
    <row r="19" spans="1:84" x14ac:dyDescent="0.25">
      <c r="A19" s="19" t="s">
        <v>190</v>
      </c>
      <c r="B19" s="20"/>
      <c r="C19" s="19"/>
      <c r="D19" s="20"/>
      <c r="E19" s="19"/>
      <c r="F19" s="20"/>
      <c r="G19" s="19"/>
      <c r="H19" s="21">
        <f>SUM(H13:H18)</f>
        <v>200</v>
      </c>
      <c r="I19" s="21">
        <f>SUM(I13:I18)</f>
        <v>415.2</v>
      </c>
      <c r="J19" s="21">
        <f>SUM(J13:J18)</f>
        <v>200</v>
      </c>
      <c r="K19" t="str">
        <f t="shared" si="0"/>
        <v/>
      </c>
      <c r="L19" s="18"/>
    </row>
    <row r="20" spans="1:84" x14ac:dyDescent="0.25">
      <c r="A20" s="11" t="s">
        <v>192</v>
      </c>
      <c r="B20" s="12"/>
      <c r="C20" s="11"/>
      <c r="D20" s="12"/>
      <c r="E20" s="11"/>
      <c r="F20" s="12"/>
      <c r="G20" s="11"/>
      <c r="H20" s="13">
        <f>SUM(H12)</f>
        <v>520</v>
      </c>
      <c r="I20" s="13">
        <f>SUM(I12)</f>
        <v>702.9</v>
      </c>
      <c r="J20" s="13">
        <f>SUM(J12)</f>
        <v>605</v>
      </c>
      <c r="K20" t="str">
        <f t="shared" si="0"/>
        <v/>
      </c>
    </row>
    <row r="21" spans="1:84" x14ac:dyDescent="0.25">
      <c r="A21" s="11" t="s">
        <v>193</v>
      </c>
      <c r="B21" s="12"/>
      <c r="C21" s="11"/>
      <c r="D21" s="12"/>
      <c r="E21" s="11"/>
      <c r="F21" s="12"/>
      <c r="G21" s="11"/>
      <c r="H21" s="13">
        <f>SUM(H19)</f>
        <v>200</v>
      </c>
      <c r="I21" s="13">
        <f t="shared" ref="I21:J21" si="1">SUM(I19)</f>
        <v>415.2</v>
      </c>
      <c r="J21" s="13">
        <f t="shared" si="1"/>
        <v>200</v>
      </c>
      <c r="K21" t="str">
        <f t="shared" si="0"/>
        <v/>
      </c>
    </row>
    <row r="22" spans="1:84" x14ac:dyDescent="0.25">
      <c r="A22" s="11" t="s">
        <v>194</v>
      </c>
      <c r="B22" s="12"/>
      <c r="C22" s="11"/>
      <c r="D22" s="12"/>
      <c r="E22" s="11"/>
      <c r="F22" s="12"/>
      <c r="G22" s="11"/>
      <c r="H22" s="13">
        <f>H20-H21</f>
        <v>320</v>
      </c>
      <c r="I22" s="13">
        <f t="shared" ref="I22:J22" si="2">I20-I21</f>
        <v>287.7</v>
      </c>
      <c r="J22" s="13">
        <f t="shared" si="2"/>
        <v>405</v>
      </c>
      <c r="K22" t="str">
        <f t="shared" si="0"/>
        <v/>
      </c>
    </row>
    <row r="23" spans="1:84" s="15" customFormat="1" ht="15.6" customHeight="1" x14ac:dyDescent="0.25">
      <c r="A23" s="45" t="s">
        <v>103</v>
      </c>
      <c r="B23" s="45"/>
      <c r="C23" s="45"/>
      <c r="D23" s="45"/>
      <c r="E23" s="45"/>
      <c r="F23" s="45"/>
      <c r="G23" s="45"/>
      <c r="H23" s="45"/>
      <c r="I23" s="45"/>
      <c r="J23" s="46"/>
      <c r="K23" t="str">
        <f t="shared" si="0"/>
        <v/>
      </c>
    </row>
    <row r="24" spans="1:84" x14ac:dyDescent="0.25">
      <c r="A24" s="7"/>
      <c r="B24" s="8"/>
      <c r="C24" s="7">
        <v>1361</v>
      </c>
      <c r="D24" s="8" t="s">
        <v>5</v>
      </c>
      <c r="E24" s="7"/>
      <c r="F24" s="8"/>
      <c r="G24" s="7"/>
      <c r="H24" s="9">
        <v>170</v>
      </c>
      <c r="I24" s="9">
        <v>170</v>
      </c>
      <c r="J24" s="10">
        <v>170</v>
      </c>
      <c r="K24" t="str">
        <f t="shared" si="0"/>
        <v>1</v>
      </c>
    </row>
    <row r="25" spans="1:84" x14ac:dyDescent="0.25">
      <c r="A25" s="7">
        <v>6171</v>
      </c>
      <c r="B25" s="8" t="s">
        <v>18</v>
      </c>
      <c r="C25" s="7">
        <v>2212</v>
      </c>
      <c r="D25" s="8" t="s">
        <v>255</v>
      </c>
      <c r="E25" s="7"/>
      <c r="F25" s="8"/>
      <c r="G25" s="7"/>
      <c r="H25" s="9">
        <v>10</v>
      </c>
      <c r="I25" s="9">
        <v>10</v>
      </c>
      <c r="J25" s="10">
        <v>8</v>
      </c>
      <c r="K25" t="str">
        <f t="shared" si="0"/>
        <v>2</v>
      </c>
    </row>
    <row r="26" spans="1:84" s="22" customFormat="1" x14ac:dyDescent="0.25">
      <c r="A26" s="23" t="s">
        <v>191</v>
      </c>
      <c r="B26" s="24"/>
      <c r="C26" s="23"/>
      <c r="D26" s="24"/>
      <c r="E26" s="23"/>
      <c r="F26" s="24"/>
      <c r="G26" s="23"/>
      <c r="H26" s="25">
        <f>SUM(H24:H25)</f>
        <v>180</v>
      </c>
      <c r="I26" s="25">
        <f t="shared" ref="I26:J26" si="3">SUM(I24:I25)</f>
        <v>180</v>
      </c>
      <c r="J26" s="25">
        <f t="shared" si="3"/>
        <v>178</v>
      </c>
      <c r="K26" s="22" t="str">
        <f t="shared" si="0"/>
        <v/>
      </c>
    </row>
    <row r="27" spans="1:84" x14ac:dyDescent="0.25">
      <c r="A27" s="11" t="s">
        <v>196</v>
      </c>
      <c r="B27" s="12"/>
      <c r="C27" s="11"/>
      <c r="D27" s="12"/>
      <c r="E27" s="11"/>
      <c r="F27" s="12"/>
      <c r="G27" s="11"/>
      <c r="H27" s="13">
        <f>SUM(H26)</f>
        <v>180</v>
      </c>
      <c r="I27" s="13">
        <f t="shared" ref="I27:J27" si="4">SUM(I26)</f>
        <v>180</v>
      </c>
      <c r="J27" s="13">
        <f t="shared" si="4"/>
        <v>178</v>
      </c>
      <c r="K27" t="str">
        <f t="shared" si="0"/>
        <v/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</row>
    <row r="28" spans="1:84" s="15" customFormat="1" ht="15.6" customHeight="1" x14ac:dyDescent="0.25">
      <c r="A28" s="45" t="s">
        <v>204</v>
      </c>
      <c r="B28" s="45"/>
      <c r="C28" s="45"/>
      <c r="D28" s="45"/>
      <c r="E28" s="45"/>
      <c r="F28" s="45"/>
      <c r="G28" s="45"/>
      <c r="H28" s="45"/>
      <c r="I28" s="45"/>
      <c r="J28" s="46"/>
      <c r="K28" t="str">
        <f t="shared" si="0"/>
        <v/>
      </c>
    </row>
    <row r="29" spans="1:84" ht="15.6" customHeight="1" x14ac:dyDescent="0.25">
      <c r="A29" s="7"/>
      <c r="B29" s="8"/>
      <c r="C29" s="7">
        <v>1353</v>
      </c>
      <c r="D29" s="8" t="s">
        <v>280</v>
      </c>
      <c r="E29" s="7"/>
      <c r="F29" s="8"/>
      <c r="G29" s="7"/>
      <c r="H29" s="9">
        <v>150</v>
      </c>
      <c r="I29" s="9">
        <v>150</v>
      </c>
      <c r="J29" s="10">
        <v>200</v>
      </c>
      <c r="K29" t="str">
        <f t="shared" si="0"/>
        <v>1</v>
      </c>
    </row>
    <row r="30" spans="1:84" x14ac:dyDescent="0.25">
      <c r="A30" s="7"/>
      <c r="B30" s="8"/>
      <c r="C30" s="7">
        <v>1361</v>
      </c>
      <c r="D30" s="8" t="s">
        <v>5</v>
      </c>
      <c r="E30" s="7"/>
      <c r="F30" s="8"/>
      <c r="G30" s="7"/>
      <c r="H30" s="9">
        <v>900</v>
      </c>
      <c r="I30" s="9">
        <v>1200</v>
      </c>
      <c r="J30" s="10">
        <v>1300</v>
      </c>
      <c r="K30" t="str">
        <f t="shared" si="0"/>
        <v>1</v>
      </c>
    </row>
    <row r="31" spans="1:84" x14ac:dyDescent="0.25">
      <c r="A31" s="7">
        <v>2219</v>
      </c>
      <c r="B31" s="8" t="s">
        <v>67</v>
      </c>
      <c r="C31" s="7">
        <v>2111</v>
      </c>
      <c r="D31" s="8" t="s">
        <v>258</v>
      </c>
      <c r="E31" s="7"/>
      <c r="F31" s="8"/>
      <c r="G31" s="7"/>
      <c r="H31" s="9">
        <v>28</v>
      </c>
      <c r="I31" s="9">
        <v>28</v>
      </c>
      <c r="J31" s="10">
        <v>35</v>
      </c>
      <c r="K31" t="str">
        <f t="shared" si="0"/>
        <v>2</v>
      </c>
    </row>
    <row r="32" spans="1:84" x14ac:dyDescent="0.25">
      <c r="A32" s="7">
        <v>2223</v>
      </c>
      <c r="B32" s="8" t="s">
        <v>104</v>
      </c>
      <c r="C32" s="7">
        <v>2212</v>
      </c>
      <c r="D32" s="8" t="s">
        <v>255</v>
      </c>
      <c r="E32" s="7"/>
      <c r="F32" s="8"/>
      <c r="G32" s="7"/>
      <c r="H32" s="9">
        <v>5</v>
      </c>
      <c r="I32" s="9">
        <v>5.8</v>
      </c>
      <c r="J32" s="10"/>
      <c r="K32" t="str">
        <f t="shared" si="0"/>
        <v>2</v>
      </c>
    </row>
    <row r="33" spans="1:14" x14ac:dyDescent="0.25">
      <c r="A33" s="7">
        <v>2299</v>
      </c>
      <c r="B33" s="8" t="s">
        <v>105</v>
      </c>
      <c r="C33" s="7">
        <v>2212</v>
      </c>
      <c r="D33" s="8" t="s">
        <v>255</v>
      </c>
      <c r="E33" s="7"/>
      <c r="F33" s="8"/>
      <c r="G33" s="7"/>
      <c r="H33" s="9">
        <v>200</v>
      </c>
      <c r="I33" s="9">
        <v>200</v>
      </c>
      <c r="J33" s="10"/>
      <c r="K33" t="str">
        <f t="shared" si="0"/>
        <v>2</v>
      </c>
    </row>
    <row r="34" spans="1:14" x14ac:dyDescent="0.25">
      <c r="A34" s="7">
        <v>2299</v>
      </c>
      <c r="B34" s="8" t="s">
        <v>105</v>
      </c>
      <c r="C34" s="7">
        <v>2212</v>
      </c>
      <c r="D34" s="8" t="s">
        <v>255</v>
      </c>
      <c r="E34" s="7">
        <v>3158</v>
      </c>
      <c r="F34" s="8" t="s">
        <v>496</v>
      </c>
      <c r="G34" s="7"/>
      <c r="H34" s="9">
        <v>0</v>
      </c>
      <c r="I34" s="9">
        <v>2.5</v>
      </c>
      <c r="J34" s="10"/>
      <c r="K34" t="str">
        <f t="shared" si="0"/>
        <v>2</v>
      </c>
    </row>
    <row r="35" spans="1:14" x14ac:dyDescent="0.25">
      <c r="A35" s="23" t="s">
        <v>195</v>
      </c>
      <c r="B35" s="24"/>
      <c r="C35" s="23"/>
      <c r="D35" s="24"/>
      <c r="E35" s="23"/>
      <c r="F35" s="24"/>
      <c r="G35" s="23"/>
      <c r="H35" s="25">
        <f>SUM(H29:H34)</f>
        <v>1283</v>
      </c>
      <c r="I35" s="25">
        <f>SUM(I29:I34)</f>
        <v>1586.3</v>
      </c>
      <c r="J35" s="25">
        <f>SUM(J29:J34)</f>
        <v>1535</v>
      </c>
      <c r="K35" t="str">
        <f t="shared" si="0"/>
        <v/>
      </c>
      <c r="L35" s="18"/>
    </row>
    <row r="36" spans="1:14" x14ac:dyDescent="0.25">
      <c r="A36" s="7">
        <v>2223</v>
      </c>
      <c r="B36" s="8" t="s">
        <v>104</v>
      </c>
      <c r="C36" s="7">
        <v>5169</v>
      </c>
      <c r="D36" s="8" t="s">
        <v>6</v>
      </c>
      <c r="E36" s="7"/>
      <c r="F36" s="8"/>
      <c r="G36" s="7"/>
      <c r="H36" s="9">
        <v>40</v>
      </c>
      <c r="I36" s="9">
        <v>40</v>
      </c>
      <c r="J36" s="10">
        <v>50</v>
      </c>
      <c r="K36" t="str">
        <f t="shared" si="0"/>
        <v>5</v>
      </c>
    </row>
    <row r="37" spans="1:14" x14ac:dyDescent="0.25">
      <c r="A37" s="23" t="s">
        <v>322</v>
      </c>
      <c r="B37" s="24"/>
      <c r="C37" s="23"/>
      <c r="D37" s="24"/>
      <c r="E37" s="23"/>
      <c r="F37" s="24"/>
      <c r="G37" s="23"/>
      <c r="H37" s="25">
        <f>SUM(H36)</f>
        <v>40</v>
      </c>
      <c r="I37" s="25">
        <f t="shared" ref="I37:J37" si="5">SUM(I36)</f>
        <v>40</v>
      </c>
      <c r="J37" s="25">
        <f t="shared" si="5"/>
        <v>50</v>
      </c>
      <c r="K37" t="str">
        <f t="shared" si="0"/>
        <v/>
      </c>
    </row>
    <row r="38" spans="1:14" x14ac:dyDescent="0.25">
      <c r="A38" s="11" t="s">
        <v>197</v>
      </c>
      <c r="B38" s="12"/>
      <c r="C38" s="11"/>
      <c r="D38" s="12"/>
      <c r="E38" s="11"/>
      <c r="F38" s="12"/>
      <c r="G38" s="11"/>
      <c r="H38" s="13">
        <f>SUM(H35)</f>
        <v>1283</v>
      </c>
      <c r="I38" s="13">
        <f t="shared" ref="I38:J38" si="6">SUM(I35)</f>
        <v>1586.3</v>
      </c>
      <c r="J38" s="13">
        <f t="shared" si="6"/>
        <v>1535</v>
      </c>
      <c r="K38" t="str">
        <f t="shared" si="0"/>
        <v/>
      </c>
    </row>
    <row r="39" spans="1:14" x14ac:dyDescent="0.25">
      <c r="A39" s="11" t="s">
        <v>198</v>
      </c>
      <c r="B39" s="12"/>
      <c r="C39" s="11"/>
      <c r="D39" s="12"/>
      <c r="E39" s="11"/>
      <c r="F39" s="12"/>
      <c r="G39" s="11"/>
      <c r="H39" s="13">
        <f>SUM(H37)</f>
        <v>40</v>
      </c>
      <c r="I39" s="13">
        <f t="shared" ref="I39:J39" si="7">SUM(I37)</f>
        <v>40</v>
      </c>
      <c r="J39" s="13">
        <f t="shared" si="7"/>
        <v>50</v>
      </c>
      <c r="K39" t="str">
        <f t="shared" si="0"/>
        <v/>
      </c>
    </row>
    <row r="40" spans="1:14" x14ac:dyDescent="0.25">
      <c r="A40" s="11" t="s">
        <v>199</v>
      </c>
      <c r="B40" s="12"/>
      <c r="C40" s="11"/>
      <c r="D40" s="12"/>
      <c r="E40" s="11"/>
      <c r="F40" s="12"/>
      <c r="G40" s="11"/>
      <c r="H40" s="13">
        <f>H38-H39</f>
        <v>1243</v>
      </c>
      <c r="I40" s="13">
        <f t="shared" ref="I40:J40" si="8">I38-I39</f>
        <v>1546.3</v>
      </c>
      <c r="J40" s="13">
        <f t="shared" si="8"/>
        <v>1485</v>
      </c>
      <c r="K40" t="str">
        <f t="shared" si="0"/>
        <v/>
      </c>
      <c r="L40" s="18"/>
    </row>
    <row r="41" spans="1:14" x14ac:dyDescent="0.25">
      <c r="A41" s="7">
        <v>2223</v>
      </c>
      <c r="B41" s="8" t="s">
        <v>104</v>
      </c>
      <c r="C41" s="7">
        <v>2212</v>
      </c>
      <c r="D41" s="8" t="s">
        <v>255</v>
      </c>
      <c r="E41" s="7">
        <v>3156</v>
      </c>
      <c r="F41" s="8" t="s">
        <v>497</v>
      </c>
      <c r="G41" s="7"/>
      <c r="H41" s="9">
        <v>750</v>
      </c>
      <c r="I41" s="9">
        <v>750</v>
      </c>
      <c r="J41" s="10">
        <v>1500</v>
      </c>
      <c r="K41" t="str">
        <f t="shared" si="0"/>
        <v>2</v>
      </c>
    </row>
    <row r="42" spans="1:14" x14ac:dyDescent="0.25">
      <c r="A42" s="7">
        <v>2299</v>
      </c>
      <c r="B42" s="8" t="s">
        <v>105</v>
      </c>
      <c r="C42" s="7">
        <v>2212</v>
      </c>
      <c r="D42" s="8" t="s">
        <v>255</v>
      </c>
      <c r="E42" s="7">
        <v>3157</v>
      </c>
      <c r="F42" s="8" t="s">
        <v>498</v>
      </c>
      <c r="G42" s="7"/>
      <c r="H42" s="9">
        <v>75</v>
      </c>
      <c r="I42" s="9">
        <v>75</v>
      </c>
      <c r="J42" s="10"/>
      <c r="K42" t="str">
        <f t="shared" si="0"/>
        <v>2</v>
      </c>
    </row>
    <row r="43" spans="1:14" x14ac:dyDescent="0.25">
      <c r="A43" s="7">
        <v>2299</v>
      </c>
      <c r="B43" s="8" t="s">
        <v>105</v>
      </c>
      <c r="C43" s="7">
        <v>2212</v>
      </c>
      <c r="D43" s="8" t="s">
        <v>255</v>
      </c>
      <c r="E43" s="7">
        <v>31526</v>
      </c>
      <c r="F43" s="8" t="s">
        <v>499</v>
      </c>
      <c r="G43" s="7"/>
      <c r="H43" s="9">
        <v>7000</v>
      </c>
      <c r="I43" s="9">
        <v>7000</v>
      </c>
      <c r="J43" s="10"/>
      <c r="K43" t="str">
        <f t="shared" si="0"/>
        <v>2</v>
      </c>
    </row>
    <row r="44" spans="1:14" x14ac:dyDescent="0.25">
      <c r="A44" s="23" t="s">
        <v>323</v>
      </c>
      <c r="B44" s="24"/>
      <c r="C44" s="23"/>
      <c r="D44" s="24"/>
      <c r="E44" s="23"/>
      <c r="F44" s="24"/>
      <c r="G44" s="23"/>
      <c r="H44" s="25">
        <f>SUM(H41:H43)</f>
        <v>7825</v>
      </c>
      <c r="I44" s="25">
        <f t="shared" ref="I44:J44" si="9">SUM(I41:I43)</f>
        <v>7825</v>
      </c>
      <c r="J44" s="25">
        <f t="shared" si="9"/>
        <v>1500</v>
      </c>
      <c r="K44" t="str">
        <f t="shared" si="0"/>
        <v/>
      </c>
      <c r="L44" s="18"/>
    </row>
    <row r="45" spans="1:14" ht="15.6" x14ac:dyDescent="0.25">
      <c r="A45" s="45" t="s">
        <v>336</v>
      </c>
      <c r="B45" s="45"/>
      <c r="C45" s="45"/>
      <c r="D45" s="45"/>
      <c r="E45" s="45"/>
      <c r="F45" s="45"/>
      <c r="G45" s="45"/>
      <c r="H45" s="45"/>
      <c r="I45" s="45"/>
      <c r="J45" s="46"/>
      <c r="K45" t="str">
        <f t="shared" si="0"/>
        <v/>
      </c>
    </row>
    <row r="46" spans="1:14" x14ac:dyDescent="0.25">
      <c r="A46" s="7">
        <v>5311</v>
      </c>
      <c r="B46" s="8" t="s">
        <v>122</v>
      </c>
      <c r="C46" s="7">
        <v>5171</v>
      </c>
      <c r="D46" s="8" t="s">
        <v>16</v>
      </c>
      <c r="E46" s="7"/>
      <c r="F46" s="8"/>
      <c r="G46" s="7"/>
      <c r="H46" s="9">
        <v>250</v>
      </c>
      <c r="I46" s="9">
        <v>250</v>
      </c>
      <c r="J46" s="10"/>
      <c r="K46" t="str">
        <f t="shared" si="0"/>
        <v>5</v>
      </c>
    </row>
    <row r="47" spans="1:14" x14ac:dyDescent="0.25">
      <c r="A47" s="7">
        <v>6171</v>
      </c>
      <c r="B47" s="8" t="s">
        <v>18</v>
      </c>
      <c r="C47" s="7">
        <v>5011</v>
      </c>
      <c r="D47" s="8" t="s">
        <v>241</v>
      </c>
      <c r="E47" s="7"/>
      <c r="F47" s="8"/>
      <c r="G47" s="7"/>
      <c r="H47" s="9">
        <v>2916.4</v>
      </c>
      <c r="I47" s="9">
        <v>2808.5</v>
      </c>
      <c r="J47" s="10"/>
      <c r="K47" t="str">
        <f t="shared" si="0"/>
        <v>5</v>
      </c>
      <c r="N47" s="18"/>
    </row>
    <row r="48" spans="1:14" x14ac:dyDescent="0.25">
      <c r="A48" s="7">
        <v>6171</v>
      </c>
      <c r="B48" s="8" t="s">
        <v>18</v>
      </c>
      <c r="C48" s="7">
        <v>5021</v>
      </c>
      <c r="D48" s="8" t="s">
        <v>9</v>
      </c>
      <c r="E48" s="7"/>
      <c r="F48" s="8"/>
      <c r="G48" s="7"/>
      <c r="H48" s="9">
        <v>0</v>
      </c>
      <c r="I48" s="9">
        <v>75.599999999999994</v>
      </c>
      <c r="J48" s="10"/>
      <c r="K48" t="str">
        <f t="shared" si="0"/>
        <v>5</v>
      </c>
    </row>
    <row r="49" spans="1:11" x14ac:dyDescent="0.25">
      <c r="A49" s="7">
        <v>6171</v>
      </c>
      <c r="B49" s="8" t="s">
        <v>18</v>
      </c>
      <c r="C49" s="7">
        <v>5031</v>
      </c>
      <c r="D49" s="8" t="s">
        <v>234</v>
      </c>
      <c r="E49" s="7"/>
      <c r="F49" s="8"/>
      <c r="G49" s="7"/>
      <c r="H49" s="9">
        <v>723.3</v>
      </c>
      <c r="I49" s="9">
        <v>698.9</v>
      </c>
      <c r="J49" s="10"/>
      <c r="K49" t="str">
        <f t="shared" si="0"/>
        <v>5</v>
      </c>
    </row>
    <row r="50" spans="1:11" x14ac:dyDescent="0.25">
      <c r="A50" s="7">
        <v>6171</v>
      </c>
      <c r="B50" s="8" t="s">
        <v>18</v>
      </c>
      <c r="C50" s="7">
        <v>5032</v>
      </c>
      <c r="D50" s="8" t="s">
        <v>236</v>
      </c>
      <c r="E50" s="7"/>
      <c r="F50" s="8"/>
      <c r="G50" s="7"/>
      <c r="H50" s="9">
        <v>262.5</v>
      </c>
      <c r="I50" s="9">
        <v>262.5</v>
      </c>
      <c r="J50" s="10"/>
      <c r="K50" t="str">
        <f t="shared" si="0"/>
        <v>5</v>
      </c>
    </row>
    <row r="51" spans="1:11" x14ac:dyDescent="0.25">
      <c r="A51" s="7">
        <v>6171</v>
      </c>
      <c r="B51" s="8" t="s">
        <v>18</v>
      </c>
      <c r="C51" s="7">
        <v>5038</v>
      </c>
      <c r="D51" s="8" t="s">
        <v>86</v>
      </c>
      <c r="E51" s="7"/>
      <c r="F51" s="8"/>
      <c r="G51" s="7"/>
      <c r="H51" s="9">
        <v>12.3</v>
      </c>
      <c r="I51" s="9">
        <v>12.3</v>
      </c>
      <c r="J51" s="10"/>
      <c r="K51" t="str">
        <f t="shared" si="0"/>
        <v>5</v>
      </c>
    </row>
    <row r="52" spans="1:11" x14ac:dyDescent="0.25">
      <c r="A52" s="7">
        <v>6171</v>
      </c>
      <c r="B52" s="8" t="s">
        <v>18</v>
      </c>
      <c r="C52" s="7">
        <v>5139</v>
      </c>
      <c r="D52" s="8" t="s">
        <v>240</v>
      </c>
      <c r="E52" s="7">
        <v>51391</v>
      </c>
      <c r="F52" s="8" t="s">
        <v>488</v>
      </c>
      <c r="G52" s="7"/>
      <c r="H52" s="9">
        <v>150</v>
      </c>
      <c r="I52" s="9">
        <v>150</v>
      </c>
      <c r="J52" s="10"/>
      <c r="K52" t="str">
        <f t="shared" si="0"/>
        <v>5</v>
      </c>
    </row>
    <row r="53" spans="1:11" x14ac:dyDescent="0.25">
      <c r="A53" s="7">
        <v>6171</v>
      </c>
      <c r="B53" s="8" t="s">
        <v>18</v>
      </c>
      <c r="C53" s="7">
        <v>5151</v>
      </c>
      <c r="D53" s="8" t="s">
        <v>10</v>
      </c>
      <c r="E53" s="7"/>
      <c r="F53" s="8"/>
      <c r="G53" s="7"/>
      <c r="H53" s="9">
        <v>10</v>
      </c>
      <c r="I53" s="9">
        <v>10</v>
      </c>
      <c r="J53" s="10"/>
      <c r="K53" t="str">
        <f t="shared" si="0"/>
        <v>5</v>
      </c>
    </row>
    <row r="54" spans="1:11" x14ac:dyDescent="0.25">
      <c r="A54" s="7">
        <v>6171</v>
      </c>
      <c r="B54" s="8" t="s">
        <v>18</v>
      </c>
      <c r="C54" s="7">
        <v>5154</v>
      </c>
      <c r="D54" s="8" t="s">
        <v>12</v>
      </c>
      <c r="E54" s="7"/>
      <c r="F54" s="8"/>
      <c r="G54" s="7"/>
      <c r="H54" s="9">
        <v>130</v>
      </c>
      <c r="I54" s="9">
        <v>130</v>
      </c>
      <c r="J54" s="10"/>
      <c r="K54" t="str">
        <f t="shared" si="0"/>
        <v>5</v>
      </c>
    </row>
    <row r="55" spans="1:11" x14ac:dyDescent="0.25">
      <c r="A55" s="7">
        <v>6171</v>
      </c>
      <c r="B55" s="8" t="s">
        <v>18</v>
      </c>
      <c r="C55" s="7">
        <v>5161</v>
      </c>
      <c r="D55" s="8" t="s">
        <v>115</v>
      </c>
      <c r="E55" s="7"/>
      <c r="F55" s="8"/>
      <c r="G55" s="7"/>
      <c r="H55" s="9">
        <v>1000</v>
      </c>
      <c r="I55" s="9">
        <v>1000</v>
      </c>
      <c r="J55" s="10"/>
      <c r="K55" t="str">
        <f t="shared" si="0"/>
        <v>5</v>
      </c>
    </row>
    <row r="56" spans="1:11" x14ac:dyDescent="0.25">
      <c r="A56" s="7">
        <v>6171</v>
      </c>
      <c r="B56" s="8" t="s">
        <v>18</v>
      </c>
      <c r="C56" s="7">
        <v>5167</v>
      </c>
      <c r="D56" s="8" t="s">
        <v>59</v>
      </c>
      <c r="E56" s="7">
        <v>51671</v>
      </c>
      <c r="F56" s="8" t="s">
        <v>490</v>
      </c>
      <c r="G56" s="7"/>
      <c r="H56" s="9">
        <v>37</v>
      </c>
      <c r="I56" s="9">
        <v>37</v>
      </c>
      <c r="J56" s="10"/>
      <c r="K56" t="str">
        <f t="shared" si="0"/>
        <v>5</v>
      </c>
    </row>
    <row r="57" spans="1:11" x14ac:dyDescent="0.25">
      <c r="A57" s="7">
        <v>6171</v>
      </c>
      <c r="B57" s="8" t="s">
        <v>18</v>
      </c>
      <c r="C57" s="7">
        <v>5167</v>
      </c>
      <c r="D57" s="8" t="s">
        <v>59</v>
      </c>
      <c r="E57" s="7">
        <v>51672</v>
      </c>
      <c r="F57" s="8" t="s">
        <v>500</v>
      </c>
      <c r="G57" s="7"/>
      <c r="H57" s="9">
        <v>23</v>
      </c>
      <c r="I57" s="9">
        <v>23</v>
      </c>
      <c r="J57" s="10"/>
      <c r="K57" t="str">
        <f t="shared" si="0"/>
        <v>5</v>
      </c>
    </row>
    <row r="58" spans="1:11" x14ac:dyDescent="0.25">
      <c r="A58" s="7">
        <v>6171</v>
      </c>
      <c r="B58" s="8" t="s">
        <v>18</v>
      </c>
      <c r="C58" s="7">
        <v>5168</v>
      </c>
      <c r="D58" s="8" t="s">
        <v>237</v>
      </c>
      <c r="E58" s="7"/>
      <c r="F58" s="8"/>
      <c r="G58" s="7"/>
      <c r="H58" s="9">
        <v>4.0999999999999996</v>
      </c>
      <c r="I58" s="9">
        <v>4.0999999999999996</v>
      </c>
      <c r="J58" s="10"/>
      <c r="K58" t="str">
        <f t="shared" si="0"/>
        <v>5</v>
      </c>
    </row>
    <row r="59" spans="1:11" x14ac:dyDescent="0.25">
      <c r="A59" s="7">
        <v>6171</v>
      </c>
      <c r="B59" s="8" t="s">
        <v>18</v>
      </c>
      <c r="C59" s="7">
        <v>5169</v>
      </c>
      <c r="D59" s="8" t="s">
        <v>6</v>
      </c>
      <c r="E59" s="7">
        <v>51692</v>
      </c>
      <c r="F59" s="8" t="s">
        <v>501</v>
      </c>
      <c r="G59" s="7"/>
      <c r="H59" s="9">
        <v>1</v>
      </c>
      <c r="I59" s="9">
        <v>1</v>
      </c>
      <c r="J59" s="10"/>
      <c r="K59" t="str">
        <f t="shared" si="0"/>
        <v>5</v>
      </c>
    </row>
    <row r="60" spans="1:11" x14ac:dyDescent="0.25">
      <c r="A60" s="7">
        <v>6171</v>
      </c>
      <c r="B60" s="8" t="s">
        <v>18</v>
      </c>
      <c r="C60" s="7">
        <v>5424</v>
      </c>
      <c r="D60" s="8" t="s">
        <v>88</v>
      </c>
      <c r="E60" s="7"/>
      <c r="F60" s="8"/>
      <c r="G60" s="7"/>
      <c r="H60" s="9">
        <v>0</v>
      </c>
      <c r="I60" s="9">
        <v>56.7</v>
      </c>
      <c r="J60" s="10"/>
      <c r="K60" t="str">
        <f t="shared" si="0"/>
        <v>5</v>
      </c>
    </row>
    <row r="61" spans="1:11" x14ac:dyDescent="0.25">
      <c r="A61" s="7">
        <v>6171</v>
      </c>
      <c r="B61" s="8" t="s">
        <v>18</v>
      </c>
      <c r="C61" s="7">
        <v>5499</v>
      </c>
      <c r="D61" s="8" t="s">
        <v>282</v>
      </c>
      <c r="E61" s="7"/>
      <c r="F61" s="8"/>
      <c r="G61" s="7"/>
      <c r="H61" s="9">
        <v>86.9</v>
      </c>
      <c r="I61" s="9">
        <v>86.9</v>
      </c>
      <c r="J61" s="10"/>
      <c r="K61" t="str">
        <f t="shared" si="0"/>
        <v>5</v>
      </c>
    </row>
    <row r="62" spans="1:11" x14ac:dyDescent="0.25">
      <c r="A62" s="7">
        <v>6171</v>
      </c>
      <c r="B62" s="8" t="s">
        <v>18</v>
      </c>
      <c r="C62" s="7">
        <v>6111</v>
      </c>
      <c r="D62" s="8" t="s">
        <v>117</v>
      </c>
      <c r="E62" s="7">
        <v>611164</v>
      </c>
      <c r="F62" s="8" t="s">
        <v>502</v>
      </c>
      <c r="G62" s="7"/>
      <c r="H62" s="9">
        <v>200</v>
      </c>
      <c r="I62" s="9">
        <v>200</v>
      </c>
      <c r="J62" s="10"/>
      <c r="K62" t="str">
        <f t="shared" si="0"/>
        <v>6</v>
      </c>
    </row>
    <row r="63" spans="1:11" x14ac:dyDescent="0.25">
      <c r="A63" s="7">
        <v>6171</v>
      </c>
      <c r="B63" s="8" t="s">
        <v>18</v>
      </c>
      <c r="C63" s="7">
        <v>6121</v>
      </c>
      <c r="D63" s="8" t="s">
        <v>66</v>
      </c>
      <c r="E63" s="7">
        <v>6122</v>
      </c>
      <c r="F63" s="8" t="s">
        <v>503</v>
      </c>
      <c r="G63" s="7"/>
      <c r="H63" s="9">
        <v>3200</v>
      </c>
      <c r="I63" s="9">
        <v>3200</v>
      </c>
      <c r="J63" s="10"/>
      <c r="K63" t="str">
        <f t="shared" si="0"/>
        <v>6</v>
      </c>
    </row>
    <row r="64" spans="1:11" x14ac:dyDescent="0.25">
      <c r="A64" s="23" t="s">
        <v>324</v>
      </c>
      <c r="B64" s="24"/>
      <c r="C64" s="23"/>
      <c r="D64" s="24"/>
      <c r="E64" s="23"/>
      <c r="F64" s="24"/>
      <c r="G64" s="23"/>
      <c r="H64" s="25">
        <f>SUM(H46:H63)</f>
        <v>9006.5</v>
      </c>
      <c r="I64" s="25">
        <f t="shared" ref="I64:J64" si="10">SUM(I46:I63)</f>
        <v>9006.5</v>
      </c>
      <c r="J64" s="25">
        <f t="shared" si="10"/>
        <v>0</v>
      </c>
      <c r="K64" t="str">
        <f t="shared" si="0"/>
        <v/>
      </c>
    </row>
    <row r="65" spans="1:10" x14ac:dyDescent="0.25">
      <c r="A65" s="27"/>
      <c r="B65" s="28"/>
      <c r="C65" s="27"/>
      <c r="D65" s="28"/>
      <c r="E65" s="27"/>
      <c r="F65" s="28" t="s">
        <v>319</v>
      </c>
      <c r="G65" s="27"/>
      <c r="H65" s="29">
        <f>SUM(H44)</f>
        <v>7825</v>
      </c>
      <c r="I65" s="29">
        <f>SUM(I44)</f>
        <v>7825</v>
      </c>
      <c r="J65" s="29">
        <f>SUM(J44)</f>
        <v>1500</v>
      </c>
    </row>
    <row r="66" spans="1:10" x14ac:dyDescent="0.25">
      <c r="A66" s="27"/>
      <c r="B66" s="28"/>
      <c r="C66" s="27"/>
      <c r="D66" s="28"/>
      <c r="E66" s="27"/>
      <c r="F66" s="28" t="s">
        <v>320</v>
      </c>
      <c r="G66" s="27"/>
      <c r="H66" s="29">
        <f>SUM(H64)</f>
        <v>9006.5</v>
      </c>
      <c r="I66" s="29">
        <f t="shared" ref="I66:J66" si="11">SUM(I64)</f>
        <v>9006.5</v>
      </c>
      <c r="J66" s="29">
        <f t="shared" si="11"/>
        <v>0</v>
      </c>
    </row>
    <row r="67" spans="1:10" x14ac:dyDescent="0.25">
      <c r="A67" s="27"/>
      <c r="B67" s="28"/>
      <c r="C67" s="27"/>
      <c r="D67" s="28"/>
      <c r="E67" s="27"/>
      <c r="F67" s="28" t="s">
        <v>321</v>
      </c>
      <c r="G67" s="27"/>
      <c r="H67" s="29">
        <f>H65-H66</f>
        <v>-1181.5</v>
      </c>
      <c r="I67" s="29">
        <f t="shared" ref="I67:J67" si="12">I65-I66</f>
        <v>-1181.5</v>
      </c>
      <c r="J67" s="29">
        <f t="shared" si="12"/>
        <v>1500</v>
      </c>
    </row>
    <row r="69" spans="1:10" x14ac:dyDescent="0.25">
      <c r="A69" s="4" t="s">
        <v>200</v>
      </c>
      <c r="B69" s="5"/>
      <c r="C69" s="4"/>
      <c r="D69" s="5"/>
      <c r="E69" s="4"/>
      <c r="F69" s="5"/>
      <c r="G69" s="4"/>
      <c r="H69" s="6">
        <f>SUM(H65,H38,H27,H20)</f>
        <v>9808</v>
      </c>
      <c r="I69" s="6">
        <f>SUM(I65,I38,I27,I20)</f>
        <v>10294.199999999999</v>
      </c>
      <c r="J69" s="6">
        <f>SUM(J65,J38,J27,J20)</f>
        <v>3818</v>
      </c>
    </row>
    <row r="70" spans="1:10" x14ac:dyDescent="0.25">
      <c r="A70" s="4" t="s">
        <v>201</v>
      </c>
      <c r="B70" s="5"/>
      <c r="C70" s="4"/>
      <c r="D70" s="5"/>
      <c r="E70" s="4"/>
      <c r="F70" s="5"/>
      <c r="G70" s="4"/>
      <c r="H70" s="6">
        <f>SUM(H66,H39,H21)</f>
        <v>9246.5</v>
      </c>
      <c r="I70" s="6">
        <f>SUM(I66,I39,I21)</f>
        <v>9461.7000000000007</v>
      </c>
      <c r="J70" s="6">
        <f>SUM(J66,J39,J21)</f>
        <v>250</v>
      </c>
    </row>
    <row r="71" spans="1:10" x14ac:dyDescent="0.25">
      <c r="A71" s="4" t="s">
        <v>202</v>
      </c>
      <c r="B71" s="5"/>
      <c r="C71" s="4"/>
      <c r="D71" s="5"/>
      <c r="E71" s="4"/>
      <c r="F71" s="5"/>
      <c r="G71" s="4"/>
      <c r="H71" s="6">
        <f>H69-H70</f>
        <v>561.5</v>
      </c>
      <c r="I71" s="6">
        <f t="shared" ref="I71:J71" si="13">I69-I70</f>
        <v>832.49999999999818</v>
      </c>
      <c r="J71" s="6">
        <f t="shared" si="13"/>
        <v>3568</v>
      </c>
    </row>
  </sheetData>
  <mergeCells count="5">
    <mergeCell ref="A2:J2"/>
    <mergeCell ref="A3:J3"/>
    <mergeCell ref="A23:J23"/>
    <mergeCell ref="A28:J28"/>
    <mergeCell ref="A45:J45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defaultRowHeight="14.4" x14ac:dyDescent="0.25"/>
  <cols>
    <col min="1" max="1" width="5.90625" style="1" customWidth="1"/>
    <col min="2" max="2" width="29.36328125" style="2" customWidth="1"/>
    <col min="3" max="3" width="5.90625" style="1" customWidth="1"/>
    <col min="4" max="4" width="30.7265625" style="2" customWidth="1"/>
    <col min="5" max="5" width="8.90625" style="1" customWidth="1"/>
    <col min="6" max="6" width="33.453125" style="2" customWidth="1"/>
    <col min="7" max="7" width="5.90625" style="1" customWidth="1"/>
    <col min="8" max="10" width="14.453125" style="3" customWidth="1"/>
    <col min="11" max="11" width="8.7265625" hidden="1" customWidth="1"/>
  </cols>
  <sheetData>
    <row r="1" spans="1:11" ht="45" customHeight="1" x14ac:dyDescent="0.25">
      <c r="A1" s="32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43" t="s">
        <v>263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15" customFormat="1" ht="15.6" customHeight="1" x14ac:dyDescent="0.25">
      <c r="A3" s="44" t="s">
        <v>112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7"/>
      <c r="B4" s="8"/>
      <c r="C4" s="7">
        <v>4122</v>
      </c>
      <c r="D4" s="8" t="s">
        <v>31</v>
      </c>
      <c r="E4" s="7"/>
      <c r="F4" s="8"/>
      <c r="G4" s="7">
        <v>214</v>
      </c>
      <c r="H4" s="9">
        <v>0</v>
      </c>
      <c r="I4" s="9">
        <v>496</v>
      </c>
      <c r="J4" s="10"/>
      <c r="K4" t="str">
        <f>LEFT(C4,1)</f>
        <v>4</v>
      </c>
    </row>
    <row r="5" spans="1:11" x14ac:dyDescent="0.25">
      <c r="A5" s="7">
        <v>3399</v>
      </c>
      <c r="B5" s="8" t="s">
        <v>49</v>
      </c>
      <c r="C5" s="7">
        <v>2111</v>
      </c>
      <c r="D5" s="8" t="s">
        <v>258</v>
      </c>
      <c r="E5" s="7">
        <v>2016</v>
      </c>
      <c r="F5" s="8" t="s">
        <v>504</v>
      </c>
      <c r="G5" s="7"/>
      <c r="H5" s="9"/>
      <c r="I5" s="9"/>
      <c r="J5" s="10">
        <v>70</v>
      </c>
      <c r="K5" t="str">
        <f t="shared" ref="K5:K45" si="0">LEFT(C5,1)</f>
        <v>2</v>
      </c>
    </row>
    <row r="6" spans="1:11" x14ac:dyDescent="0.25">
      <c r="A6" s="7">
        <v>6409</v>
      </c>
      <c r="B6" s="8" t="s">
        <v>110</v>
      </c>
      <c r="C6" s="7">
        <v>2229</v>
      </c>
      <c r="D6" s="8" t="s">
        <v>347</v>
      </c>
      <c r="E6" s="7"/>
      <c r="F6" s="8"/>
      <c r="G6" s="7"/>
      <c r="H6" s="9">
        <v>0</v>
      </c>
      <c r="I6" s="9">
        <v>6.6</v>
      </c>
      <c r="J6" s="10"/>
      <c r="K6" t="str">
        <f t="shared" si="0"/>
        <v>2</v>
      </c>
    </row>
    <row r="7" spans="1:11" x14ac:dyDescent="0.25">
      <c r="A7" s="7">
        <v>6409</v>
      </c>
      <c r="B7" s="8" t="s">
        <v>110</v>
      </c>
      <c r="C7" s="7">
        <v>2229</v>
      </c>
      <c r="D7" s="8" t="s">
        <v>347</v>
      </c>
      <c r="E7" s="7">
        <v>404</v>
      </c>
      <c r="F7" s="8" t="s">
        <v>505</v>
      </c>
      <c r="G7" s="7"/>
      <c r="H7" s="9">
        <v>0</v>
      </c>
      <c r="I7" s="9">
        <v>32</v>
      </c>
      <c r="J7" s="10"/>
      <c r="K7" t="str">
        <f t="shared" si="0"/>
        <v>2</v>
      </c>
    </row>
    <row r="8" spans="1:11" x14ac:dyDescent="0.25">
      <c r="A8" s="23" t="s">
        <v>205</v>
      </c>
      <c r="B8" s="24"/>
      <c r="C8" s="23"/>
      <c r="D8" s="24"/>
      <c r="E8" s="23"/>
      <c r="F8" s="24"/>
      <c r="G8" s="23"/>
      <c r="H8" s="25">
        <f>SUM(H4:H7)</f>
        <v>0</v>
      </c>
      <c r="I8" s="25">
        <f>SUM(I4:I7)</f>
        <v>534.6</v>
      </c>
      <c r="J8" s="25">
        <f>SUM(J4:J7)</f>
        <v>70</v>
      </c>
      <c r="K8" t="str">
        <f t="shared" si="0"/>
        <v/>
      </c>
    </row>
    <row r="9" spans="1:11" x14ac:dyDescent="0.25">
      <c r="A9" s="7">
        <v>3319</v>
      </c>
      <c r="B9" s="8" t="s">
        <v>107</v>
      </c>
      <c r="C9" s="7">
        <v>5021</v>
      </c>
      <c r="D9" s="8" t="s">
        <v>9</v>
      </c>
      <c r="E9" s="7"/>
      <c r="F9" s="8"/>
      <c r="G9" s="7"/>
      <c r="H9" s="9">
        <v>40</v>
      </c>
      <c r="I9" s="9">
        <v>40</v>
      </c>
      <c r="J9" s="10">
        <v>50</v>
      </c>
      <c r="K9" t="str">
        <f t="shared" si="0"/>
        <v>5</v>
      </c>
    </row>
    <row r="10" spans="1:11" x14ac:dyDescent="0.25">
      <c r="A10" s="7">
        <v>3319</v>
      </c>
      <c r="B10" s="8" t="s">
        <v>107</v>
      </c>
      <c r="C10" s="7">
        <v>5169</v>
      </c>
      <c r="D10" s="8" t="s">
        <v>6</v>
      </c>
      <c r="E10" s="7">
        <v>33191</v>
      </c>
      <c r="F10" s="8" t="s">
        <v>359</v>
      </c>
      <c r="G10" s="7">
        <v>214</v>
      </c>
      <c r="H10" s="9">
        <v>0</v>
      </c>
      <c r="I10" s="9">
        <v>722.1</v>
      </c>
      <c r="J10" s="10"/>
      <c r="K10" t="str">
        <f t="shared" si="0"/>
        <v>5</v>
      </c>
    </row>
    <row r="11" spans="1:11" x14ac:dyDescent="0.25">
      <c r="A11" s="7">
        <v>3349</v>
      </c>
      <c r="B11" s="8" t="s">
        <v>108</v>
      </c>
      <c r="C11" s="7">
        <v>5139</v>
      </c>
      <c r="D11" s="8" t="s">
        <v>240</v>
      </c>
      <c r="E11" s="7"/>
      <c r="F11" s="8"/>
      <c r="G11" s="7"/>
      <c r="H11" s="9">
        <v>450</v>
      </c>
      <c r="I11" s="9">
        <v>450</v>
      </c>
      <c r="J11" s="10">
        <v>350</v>
      </c>
      <c r="K11" t="str">
        <f t="shared" si="0"/>
        <v>5</v>
      </c>
    </row>
    <row r="12" spans="1:11" x14ac:dyDescent="0.25">
      <c r="A12" s="7">
        <v>3399</v>
      </c>
      <c r="B12" s="8" t="s">
        <v>49</v>
      </c>
      <c r="C12" s="7">
        <v>5169</v>
      </c>
      <c r="D12" s="8" t="s">
        <v>6</v>
      </c>
      <c r="E12" s="7">
        <v>2016</v>
      </c>
      <c r="F12" s="8" t="s">
        <v>504</v>
      </c>
      <c r="G12" s="7"/>
      <c r="H12" s="9"/>
      <c r="I12" s="9"/>
      <c r="J12" s="10">
        <v>70</v>
      </c>
      <c r="K12" t="str">
        <f t="shared" si="0"/>
        <v>5</v>
      </c>
    </row>
    <row r="13" spans="1:11" x14ac:dyDescent="0.25">
      <c r="A13" s="7">
        <v>3399</v>
      </c>
      <c r="B13" s="8" t="s">
        <v>49</v>
      </c>
      <c r="C13" s="7">
        <v>5169</v>
      </c>
      <c r="D13" s="8" t="s">
        <v>6</v>
      </c>
      <c r="E13" s="7">
        <v>33992</v>
      </c>
      <c r="F13" s="8" t="s">
        <v>506</v>
      </c>
      <c r="G13" s="7"/>
      <c r="H13" s="9">
        <v>150</v>
      </c>
      <c r="I13" s="9">
        <v>150</v>
      </c>
      <c r="J13" s="10">
        <v>150</v>
      </c>
      <c r="K13" t="str">
        <f t="shared" si="0"/>
        <v>5</v>
      </c>
    </row>
    <row r="14" spans="1:11" x14ac:dyDescent="0.25">
      <c r="A14" s="7">
        <v>3421</v>
      </c>
      <c r="B14" s="8" t="s">
        <v>51</v>
      </c>
      <c r="C14" s="7">
        <v>5229</v>
      </c>
      <c r="D14" s="8" t="s">
        <v>238</v>
      </c>
      <c r="E14" s="7">
        <v>401</v>
      </c>
      <c r="F14" s="8" t="s">
        <v>507</v>
      </c>
      <c r="G14" s="7"/>
      <c r="H14" s="9">
        <v>400</v>
      </c>
      <c r="I14" s="9">
        <v>400</v>
      </c>
      <c r="J14" s="10">
        <v>400</v>
      </c>
      <c r="K14" t="str">
        <f t="shared" si="0"/>
        <v>5</v>
      </c>
    </row>
    <row r="15" spans="1:11" x14ac:dyDescent="0.25">
      <c r="A15" s="7">
        <v>3429</v>
      </c>
      <c r="B15" s="8" t="s">
        <v>52</v>
      </c>
      <c r="C15" s="7">
        <v>5229</v>
      </c>
      <c r="D15" s="8" t="s">
        <v>238</v>
      </c>
      <c r="E15" s="7">
        <v>404</v>
      </c>
      <c r="F15" s="8" t="s">
        <v>505</v>
      </c>
      <c r="G15" s="7"/>
      <c r="H15" s="9">
        <v>700</v>
      </c>
      <c r="I15" s="9">
        <v>700</v>
      </c>
      <c r="J15" s="10">
        <v>700</v>
      </c>
      <c r="K15" t="str">
        <f t="shared" si="0"/>
        <v>5</v>
      </c>
    </row>
    <row r="16" spans="1:11" x14ac:dyDescent="0.25">
      <c r="A16" s="7">
        <v>3900</v>
      </c>
      <c r="B16" s="8" t="s">
        <v>84</v>
      </c>
      <c r="C16" s="7">
        <v>5229</v>
      </c>
      <c r="D16" s="8" t="s">
        <v>238</v>
      </c>
      <c r="E16" s="7">
        <v>1408</v>
      </c>
      <c r="F16" s="8" t="s">
        <v>508</v>
      </c>
      <c r="G16" s="7"/>
      <c r="H16" s="9">
        <v>400</v>
      </c>
      <c r="I16" s="9">
        <v>400</v>
      </c>
      <c r="J16" s="10">
        <v>400</v>
      </c>
      <c r="K16" t="str">
        <f t="shared" si="0"/>
        <v>5</v>
      </c>
    </row>
    <row r="17" spans="1:13" x14ac:dyDescent="0.25">
      <c r="A17" s="7">
        <v>5269</v>
      </c>
      <c r="B17" s="8" t="s">
        <v>509</v>
      </c>
      <c r="C17" s="7">
        <v>5229</v>
      </c>
      <c r="D17" s="8" t="s">
        <v>238</v>
      </c>
      <c r="E17" s="7"/>
      <c r="F17" s="8"/>
      <c r="G17" s="7"/>
      <c r="H17" s="9">
        <v>0</v>
      </c>
      <c r="I17" s="9">
        <v>300</v>
      </c>
      <c r="J17" s="10"/>
      <c r="K17" t="str">
        <f t="shared" si="0"/>
        <v>5</v>
      </c>
    </row>
    <row r="18" spans="1:13" x14ac:dyDescent="0.25">
      <c r="A18" s="7">
        <v>6171</v>
      </c>
      <c r="B18" s="8" t="s">
        <v>18</v>
      </c>
      <c r="C18" s="7">
        <v>5139</v>
      </c>
      <c r="D18" s="8" t="s">
        <v>240</v>
      </c>
      <c r="E18" s="7">
        <v>61711</v>
      </c>
      <c r="F18" s="8" t="s">
        <v>510</v>
      </c>
      <c r="G18" s="7"/>
      <c r="H18" s="9">
        <v>0</v>
      </c>
      <c r="I18" s="9">
        <v>2.2000000000000002</v>
      </c>
      <c r="J18" s="10"/>
      <c r="K18" t="str">
        <f t="shared" si="0"/>
        <v>5</v>
      </c>
    </row>
    <row r="19" spans="1:13" x14ac:dyDescent="0.25">
      <c r="A19" s="7">
        <v>6171</v>
      </c>
      <c r="B19" s="8" t="s">
        <v>18</v>
      </c>
      <c r="C19" s="7">
        <v>5162</v>
      </c>
      <c r="D19" s="8" t="s">
        <v>14</v>
      </c>
      <c r="E19" s="7">
        <v>61714</v>
      </c>
      <c r="F19" s="8" t="s">
        <v>511</v>
      </c>
      <c r="G19" s="7"/>
      <c r="H19" s="9">
        <v>0</v>
      </c>
      <c r="I19" s="9">
        <v>72</v>
      </c>
      <c r="J19" s="10">
        <v>100</v>
      </c>
      <c r="K19" t="str">
        <f t="shared" si="0"/>
        <v>5</v>
      </c>
    </row>
    <row r="20" spans="1:13" x14ac:dyDescent="0.25">
      <c r="A20" s="7">
        <v>6171</v>
      </c>
      <c r="B20" s="8" t="s">
        <v>18</v>
      </c>
      <c r="C20" s="7">
        <v>5169</v>
      </c>
      <c r="D20" s="8" t="s">
        <v>6</v>
      </c>
      <c r="E20" s="7">
        <v>61711</v>
      </c>
      <c r="F20" s="8" t="s">
        <v>510</v>
      </c>
      <c r="G20" s="7"/>
      <c r="H20" s="9">
        <v>380</v>
      </c>
      <c r="I20" s="9">
        <v>339.8</v>
      </c>
      <c r="J20" s="10">
        <v>450</v>
      </c>
      <c r="K20" t="str">
        <f t="shared" si="0"/>
        <v>5</v>
      </c>
    </row>
    <row r="21" spans="1:13" x14ac:dyDescent="0.25">
      <c r="A21" s="7">
        <v>6171</v>
      </c>
      <c r="B21" s="8" t="s">
        <v>18</v>
      </c>
      <c r="C21" s="7">
        <v>5175</v>
      </c>
      <c r="D21" s="8" t="s">
        <v>91</v>
      </c>
      <c r="E21" s="7">
        <v>61711</v>
      </c>
      <c r="F21" s="8" t="s">
        <v>510</v>
      </c>
      <c r="G21" s="7"/>
      <c r="H21" s="9">
        <v>0</v>
      </c>
      <c r="I21" s="9">
        <v>13.3</v>
      </c>
      <c r="J21" s="10"/>
      <c r="K21" t="str">
        <f t="shared" si="0"/>
        <v>5</v>
      </c>
    </row>
    <row r="22" spans="1:13" x14ac:dyDescent="0.25">
      <c r="A22" s="7">
        <v>6171</v>
      </c>
      <c r="B22" s="8" t="s">
        <v>18</v>
      </c>
      <c r="C22" s="7">
        <v>5194</v>
      </c>
      <c r="D22" s="8" t="s">
        <v>92</v>
      </c>
      <c r="E22" s="7">
        <v>61711</v>
      </c>
      <c r="F22" s="8" t="s">
        <v>510</v>
      </c>
      <c r="G22" s="7"/>
      <c r="H22" s="9">
        <v>0</v>
      </c>
      <c r="I22" s="9">
        <v>24.7</v>
      </c>
      <c r="J22" s="10"/>
      <c r="K22" t="str">
        <f t="shared" si="0"/>
        <v>5</v>
      </c>
    </row>
    <row r="23" spans="1:13" x14ac:dyDescent="0.25">
      <c r="A23" s="7">
        <v>6171</v>
      </c>
      <c r="B23" s="8" t="s">
        <v>18</v>
      </c>
      <c r="C23" s="7">
        <v>5492</v>
      </c>
      <c r="D23" s="8" t="s">
        <v>109</v>
      </c>
      <c r="E23" s="7">
        <v>61712</v>
      </c>
      <c r="F23" s="8" t="s">
        <v>109</v>
      </c>
      <c r="G23" s="7"/>
      <c r="H23" s="9">
        <v>150</v>
      </c>
      <c r="I23" s="9">
        <v>150</v>
      </c>
      <c r="J23" s="10"/>
      <c r="K23" t="str">
        <f t="shared" si="0"/>
        <v>5</v>
      </c>
    </row>
    <row r="24" spans="1:13" x14ac:dyDescent="0.25">
      <c r="A24" s="7">
        <v>6223</v>
      </c>
      <c r="B24" s="8" t="s">
        <v>106</v>
      </c>
      <c r="C24" s="7">
        <v>5169</v>
      </c>
      <c r="D24" s="8" t="s">
        <v>6</v>
      </c>
      <c r="E24" s="7"/>
      <c r="F24" s="8"/>
      <c r="G24" s="7"/>
      <c r="H24" s="9">
        <v>100</v>
      </c>
      <c r="I24" s="9">
        <v>100</v>
      </c>
      <c r="J24" s="10">
        <v>200</v>
      </c>
      <c r="K24" t="str">
        <f t="shared" si="0"/>
        <v>5</v>
      </c>
      <c r="M24" s="18"/>
    </row>
    <row r="25" spans="1:13" x14ac:dyDescent="0.25">
      <c r="A25" s="7">
        <v>6223</v>
      </c>
      <c r="B25" s="8" t="s">
        <v>106</v>
      </c>
      <c r="C25" s="7">
        <v>5169</v>
      </c>
      <c r="D25" s="8" t="s">
        <v>6</v>
      </c>
      <c r="E25" s="7">
        <v>6223</v>
      </c>
      <c r="F25" s="8" t="s">
        <v>512</v>
      </c>
      <c r="G25" s="7"/>
      <c r="H25" s="9"/>
      <c r="I25" s="9"/>
      <c r="J25" s="10">
        <v>250</v>
      </c>
      <c r="K25" t="str">
        <f t="shared" si="0"/>
        <v>5</v>
      </c>
    </row>
    <row r="26" spans="1:13" x14ac:dyDescent="0.25">
      <c r="A26" s="7">
        <v>6409</v>
      </c>
      <c r="B26" s="8" t="s">
        <v>110</v>
      </c>
      <c r="C26" s="7">
        <v>5901</v>
      </c>
      <c r="D26" s="8" t="s">
        <v>111</v>
      </c>
      <c r="E26" s="7"/>
      <c r="F26" s="8"/>
      <c r="G26" s="7"/>
      <c r="H26" s="9">
        <v>0</v>
      </c>
      <c r="I26" s="9">
        <v>1346.5</v>
      </c>
      <c r="J26" s="10"/>
      <c r="K26" t="str">
        <f t="shared" si="0"/>
        <v>5</v>
      </c>
    </row>
    <row r="27" spans="1:13" x14ac:dyDescent="0.25">
      <c r="A27" s="23" t="s">
        <v>206</v>
      </c>
      <c r="B27" s="24"/>
      <c r="C27" s="23"/>
      <c r="D27" s="24"/>
      <c r="E27" s="23"/>
      <c r="F27" s="24"/>
      <c r="G27" s="23"/>
      <c r="H27" s="25">
        <f>SUM(H9:H26)</f>
        <v>2770</v>
      </c>
      <c r="I27" s="25">
        <f>SUM(I9:I26)</f>
        <v>5210.6000000000004</v>
      </c>
      <c r="J27" s="25">
        <f>SUM(J9:J26)</f>
        <v>3120</v>
      </c>
      <c r="K27" t="str">
        <f t="shared" si="0"/>
        <v/>
      </c>
      <c r="L27" s="18"/>
    </row>
    <row r="28" spans="1:13" x14ac:dyDescent="0.25">
      <c r="A28" s="11" t="s">
        <v>207</v>
      </c>
      <c r="B28" s="12"/>
      <c r="C28" s="11"/>
      <c r="D28" s="12"/>
      <c r="E28" s="11"/>
      <c r="F28" s="12"/>
      <c r="G28" s="11"/>
      <c r="H28" s="13">
        <f>SUM(H8)</f>
        <v>0</v>
      </c>
      <c r="I28" s="13">
        <f>SUM(I8)</f>
        <v>534.6</v>
      </c>
      <c r="J28" s="13">
        <f>SUM(J8)</f>
        <v>70</v>
      </c>
      <c r="K28" t="str">
        <f t="shared" si="0"/>
        <v/>
      </c>
    </row>
    <row r="29" spans="1:13" x14ac:dyDescent="0.25">
      <c r="A29" s="11" t="s">
        <v>208</v>
      </c>
      <c r="B29" s="12"/>
      <c r="C29" s="11"/>
      <c r="D29" s="12"/>
      <c r="E29" s="11"/>
      <c r="F29" s="12"/>
      <c r="G29" s="11"/>
      <c r="H29" s="13">
        <f>SUM(H27)</f>
        <v>2770</v>
      </c>
      <c r="I29" s="13">
        <f t="shared" ref="I29:J29" si="1">SUM(I27)</f>
        <v>5210.6000000000004</v>
      </c>
      <c r="J29" s="13">
        <f t="shared" si="1"/>
        <v>3120</v>
      </c>
      <c r="K29" t="str">
        <f t="shared" si="0"/>
        <v/>
      </c>
    </row>
    <row r="30" spans="1:13" x14ac:dyDescent="0.25">
      <c r="A30" s="11" t="s">
        <v>209</v>
      </c>
      <c r="B30" s="12"/>
      <c r="C30" s="11"/>
      <c r="D30" s="12"/>
      <c r="E30" s="11"/>
      <c r="F30" s="12"/>
      <c r="G30" s="11"/>
      <c r="H30" s="13">
        <f>H28-H29</f>
        <v>-2770</v>
      </c>
      <c r="I30" s="13">
        <f t="shared" ref="I30:J30" si="2">I28-I29</f>
        <v>-4676</v>
      </c>
      <c r="J30" s="13">
        <f t="shared" si="2"/>
        <v>-3050</v>
      </c>
      <c r="K30" t="str">
        <f t="shared" si="0"/>
        <v/>
      </c>
    </row>
    <row r="31" spans="1:13" s="15" customFormat="1" ht="15.6" customHeight="1" x14ac:dyDescent="0.25">
      <c r="A31" s="45" t="s">
        <v>114</v>
      </c>
      <c r="B31" s="45"/>
      <c r="C31" s="45"/>
      <c r="D31" s="45"/>
      <c r="E31" s="45"/>
      <c r="F31" s="45"/>
      <c r="G31" s="45"/>
      <c r="H31" s="45"/>
      <c r="I31" s="45"/>
      <c r="J31" s="46"/>
      <c r="K31" t="str">
        <f t="shared" si="0"/>
        <v/>
      </c>
    </row>
    <row r="32" spans="1:13" x14ac:dyDescent="0.25">
      <c r="A32" s="7"/>
      <c r="B32" s="8"/>
      <c r="C32" s="7">
        <v>4116</v>
      </c>
      <c r="D32" s="8" t="s">
        <v>235</v>
      </c>
      <c r="E32" s="7"/>
      <c r="F32" s="8"/>
      <c r="G32" s="7">
        <v>33063</v>
      </c>
      <c r="H32" s="9">
        <v>0</v>
      </c>
      <c r="I32" s="9">
        <v>914.6</v>
      </c>
      <c r="J32" s="10">
        <v>1750</v>
      </c>
      <c r="K32" t="str">
        <f t="shared" si="0"/>
        <v>4</v>
      </c>
    </row>
    <row r="33" spans="1:11" x14ac:dyDescent="0.25">
      <c r="A33" s="23" t="s">
        <v>210</v>
      </c>
      <c r="B33" s="24"/>
      <c r="C33" s="23"/>
      <c r="D33" s="24"/>
      <c r="E33" s="23"/>
      <c r="F33" s="24"/>
      <c r="G33" s="23"/>
      <c r="H33" s="25">
        <f>SUM(H32)</f>
        <v>0</v>
      </c>
      <c r="I33" s="25">
        <f t="shared" ref="I33:J33" si="3">SUM(I32)</f>
        <v>914.6</v>
      </c>
      <c r="J33" s="25">
        <f t="shared" si="3"/>
        <v>1750</v>
      </c>
      <c r="K33" t="str">
        <f t="shared" si="0"/>
        <v/>
      </c>
    </row>
    <row r="34" spans="1:11" x14ac:dyDescent="0.25">
      <c r="A34" s="7">
        <v>3299</v>
      </c>
      <c r="B34" s="8" t="s">
        <v>113</v>
      </c>
      <c r="C34" s="7">
        <v>5011</v>
      </c>
      <c r="D34" s="8" t="s">
        <v>241</v>
      </c>
      <c r="E34" s="7"/>
      <c r="F34" s="8"/>
      <c r="G34" s="7">
        <v>33063</v>
      </c>
      <c r="H34" s="9">
        <v>0</v>
      </c>
      <c r="I34" s="9">
        <v>1165.8</v>
      </c>
      <c r="J34" s="10">
        <v>1250</v>
      </c>
      <c r="K34" t="str">
        <f t="shared" si="0"/>
        <v>5</v>
      </c>
    </row>
    <row r="35" spans="1:11" x14ac:dyDescent="0.25">
      <c r="A35" s="7">
        <v>3299</v>
      </c>
      <c r="B35" s="8" t="s">
        <v>113</v>
      </c>
      <c r="C35" s="7">
        <v>5011</v>
      </c>
      <c r="D35" s="8" t="s">
        <v>241</v>
      </c>
      <c r="E35" s="7">
        <v>33063</v>
      </c>
      <c r="F35" s="8" t="s">
        <v>513</v>
      </c>
      <c r="G35" s="7"/>
      <c r="H35" s="9">
        <v>230</v>
      </c>
      <c r="I35" s="9">
        <v>192.2</v>
      </c>
      <c r="J35" s="10">
        <v>75</v>
      </c>
      <c r="K35" t="str">
        <f t="shared" si="0"/>
        <v>5</v>
      </c>
    </row>
    <row r="36" spans="1:11" x14ac:dyDescent="0.25">
      <c r="A36" s="7">
        <v>3299</v>
      </c>
      <c r="B36" s="8" t="s">
        <v>113</v>
      </c>
      <c r="C36" s="7">
        <v>5011</v>
      </c>
      <c r="D36" s="8" t="s">
        <v>241</v>
      </c>
      <c r="E36" s="7">
        <v>330631</v>
      </c>
      <c r="F36" s="8" t="s">
        <v>514</v>
      </c>
      <c r="G36" s="7">
        <v>33063</v>
      </c>
      <c r="H36" s="9">
        <v>0</v>
      </c>
      <c r="I36" s="9">
        <v>204.9</v>
      </c>
      <c r="J36" s="10">
        <v>400</v>
      </c>
      <c r="K36" t="str">
        <f t="shared" si="0"/>
        <v>5</v>
      </c>
    </row>
    <row r="37" spans="1:11" x14ac:dyDescent="0.25">
      <c r="A37" s="7">
        <v>3299</v>
      </c>
      <c r="B37" s="8" t="s">
        <v>113</v>
      </c>
      <c r="C37" s="7">
        <v>5021</v>
      </c>
      <c r="D37" s="8" t="s">
        <v>9</v>
      </c>
      <c r="E37" s="7"/>
      <c r="F37" s="8"/>
      <c r="G37" s="7">
        <v>33063</v>
      </c>
      <c r="H37" s="9">
        <v>0</v>
      </c>
      <c r="I37" s="9">
        <v>51.6</v>
      </c>
      <c r="J37" s="10">
        <v>230</v>
      </c>
      <c r="K37" t="str">
        <f t="shared" si="0"/>
        <v>5</v>
      </c>
    </row>
    <row r="38" spans="1:11" x14ac:dyDescent="0.25">
      <c r="A38" s="7">
        <v>3299</v>
      </c>
      <c r="B38" s="8" t="s">
        <v>113</v>
      </c>
      <c r="C38" s="7">
        <v>5021</v>
      </c>
      <c r="D38" s="8" t="s">
        <v>9</v>
      </c>
      <c r="E38" s="7">
        <v>33063</v>
      </c>
      <c r="F38" s="8" t="s">
        <v>513</v>
      </c>
      <c r="G38" s="7"/>
      <c r="H38" s="9">
        <v>0</v>
      </c>
      <c r="I38" s="9">
        <v>8.8000000000000007</v>
      </c>
      <c r="J38" s="10">
        <v>13</v>
      </c>
      <c r="K38" t="str">
        <f t="shared" si="0"/>
        <v>5</v>
      </c>
    </row>
    <row r="39" spans="1:11" x14ac:dyDescent="0.25">
      <c r="A39" s="7">
        <v>3299</v>
      </c>
      <c r="B39" s="8" t="s">
        <v>113</v>
      </c>
      <c r="C39" s="7">
        <v>5021</v>
      </c>
      <c r="D39" s="8" t="s">
        <v>9</v>
      </c>
      <c r="E39" s="7">
        <v>330631</v>
      </c>
      <c r="F39" s="8" t="s">
        <v>514</v>
      </c>
      <c r="G39" s="7">
        <v>33063</v>
      </c>
      <c r="H39" s="9">
        <v>0</v>
      </c>
      <c r="I39" s="9">
        <v>115.5</v>
      </c>
      <c r="J39" s="10">
        <v>53</v>
      </c>
      <c r="K39" t="str">
        <f t="shared" si="0"/>
        <v>5</v>
      </c>
    </row>
    <row r="40" spans="1:11" x14ac:dyDescent="0.25">
      <c r="A40" s="7">
        <v>3299</v>
      </c>
      <c r="B40" s="8" t="s">
        <v>113</v>
      </c>
      <c r="C40" s="7">
        <v>5031</v>
      </c>
      <c r="D40" s="8" t="s">
        <v>234</v>
      </c>
      <c r="E40" s="7"/>
      <c r="F40" s="8"/>
      <c r="G40" s="7">
        <v>33063</v>
      </c>
      <c r="H40" s="9">
        <v>0</v>
      </c>
      <c r="I40" s="9">
        <v>201.9</v>
      </c>
      <c r="J40" s="10">
        <v>290</v>
      </c>
      <c r="K40" t="str">
        <f t="shared" si="0"/>
        <v>5</v>
      </c>
    </row>
    <row r="41" spans="1:11" x14ac:dyDescent="0.25">
      <c r="A41" s="7">
        <v>3299</v>
      </c>
      <c r="B41" s="8" t="s">
        <v>113</v>
      </c>
      <c r="C41" s="7">
        <v>5031</v>
      </c>
      <c r="D41" s="8" t="s">
        <v>234</v>
      </c>
      <c r="E41" s="7">
        <v>33063</v>
      </c>
      <c r="F41" s="8" t="s">
        <v>513</v>
      </c>
      <c r="G41" s="7"/>
      <c r="H41" s="9">
        <v>0</v>
      </c>
      <c r="I41" s="9">
        <v>13.4</v>
      </c>
      <c r="J41" s="10">
        <v>20</v>
      </c>
      <c r="K41" t="str">
        <f t="shared" si="0"/>
        <v>5</v>
      </c>
    </row>
    <row r="42" spans="1:11" x14ac:dyDescent="0.25">
      <c r="A42" s="7">
        <v>3299</v>
      </c>
      <c r="B42" s="8" t="s">
        <v>113</v>
      </c>
      <c r="C42" s="7">
        <v>5031</v>
      </c>
      <c r="D42" s="8" t="s">
        <v>234</v>
      </c>
      <c r="E42" s="7">
        <v>330631</v>
      </c>
      <c r="F42" s="8" t="s">
        <v>514</v>
      </c>
      <c r="G42" s="7">
        <v>33063</v>
      </c>
      <c r="H42" s="9">
        <v>0</v>
      </c>
      <c r="I42" s="9">
        <v>50.9</v>
      </c>
      <c r="J42" s="10">
        <v>65</v>
      </c>
      <c r="K42" t="str">
        <f t="shared" si="0"/>
        <v>5</v>
      </c>
    </row>
    <row r="43" spans="1:11" x14ac:dyDescent="0.25">
      <c r="A43" s="7">
        <v>3299</v>
      </c>
      <c r="B43" s="8" t="s">
        <v>113</v>
      </c>
      <c r="C43" s="7">
        <v>5032</v>
      </c>
      <c r="D43" s="8" t="s">
        <v>236</v>
      </c>
      <c r="E43" s="7"/>
      <c r="F43" s="8"/>
      <c r="G43" s="7">
        <v>33063</v>
      </c>
      <c r="H43" s="9">
        <v>0</v>
      </c>
      <c r="I43" s="9">
        <v>73.400000000000006</v>
      </c>
      <c r="J43" s="10">
        <v>90</v>
      </c>
      <c r="K43" t="str">
        <f t="shared" si="0"/>
        <v>5</v>
      </c>
    </row>
    <row r="44" spans="1:11" x14ac:dyDescent="0.25">
      <c r="A44" s="7">
        <v>3299</v>
      </c>
      <c r="B44" s="8" t="s">
        <v>113</v>
      </c>
      <c r="C44" s="7">
        <v>5032</v>
      </c>
      <c r="D44" s="8" t="s">
        <v>236</v>
      </c>
      <c r="E44" s="7">
        <v>33063</v>
      </c>
      <c r="F44" s="8" t="s">
        <v>513</v>
      </c>
      <c r="G44" s="7"/>
      <c r="H44" s="9">
        <v>0</v>
      </c>
      <c r="I44" s="9">
        <v>4.9000000000000004</v>
      </c>
      <c r="J44" s="10">
        <v>8</v>
      </c>
      <c r="K44" t="str">
        <f t="shared" si="0"/>
        <v>5</v>
      </c>
    </row>
    <row r="45" spans="1:11" x14ac:dyDescent="0.25">
      <c r="A45" s="7">
        <v>3299</v>
      </c>
      <c r="B45" s="8" t="s">
        <v>113</v>
      </c>
      <c r="C45" s="7">
        <v>5032</v>
      </c>
      <c r="D45" s="8" t="s">
        <v>236</v>
      </c>
      <c r="E45" s="7">
        <v>330631</v>
      </c>
      <c r="F45" s="8" t="s">
        <v>514</v>
      </c>
      <c r="G45" s="7">
        <v>33063</v>
      </c>
      <c r="H45" s="9">
        <v>0</v>
      </c>
      <c r="I45" s="9">
        <v>18.5</v>
      </c>
      <c r="J45" s="10">
        <v>20</v>
      </c>
      <c r="K45" t="str">
        <f t="shared" si="0"/>
        <v>5</v>
      </c>
    </row>
    <row r="46" spans="1:11" x14ac:dyDescent="0.25">
      <c r="A46" s="7">
        <v>3299</v>
      </c>
      <c r="B46" s="8" t="s">
        <v>113</v>
      </c>
      <c r="C46" s="7">
        <v>5038</v>
      </c>
      <c r="D46" s="8" t="s">
        <v>86</v>
      </c>
      <c r="E46" s="7">
        <v>33063</v>
      </c>
      <c r="F46" s="8" t="s">
        <v>513</v>
      </c>
      <c r="G46" s="7"/>
      <c r="H46" s="9">
        <v>0</v>
      </c>
      <c r="I46" s="9">
        <v>4.3</v>
      </c>
      <c r="J46" s="10">
        <v>6</v>
      </c>
      <c r="K46" t="str">
        <f t="shared" ref="K46:K62" si="4">LEFT(C46,1)</f>
        <v>5</v>
      </c>
    </row>
    <row r="47" spans="1:11" x14ac:dyDescent="0.25">
      <c r="A47" s="7">
        <v>3299</v>
      </c>
      <c r="B47" s="8" t="s">
        <v>113</v>
      </c>
      <c r="C47" s="7">
        <v>5139</v>
      </c>
      <c r="D47" s="8" t="s">
        <v>240</v>
      </c>
      <c r="E47" s="7">
        <v>33063</v>
      </c>
      <c r="F47" s="8" t="s">
        <v>513</v>
      </c>
      <c r="G47" s="7"/>
      <c r="H47" s="9">
        <v>0</v>
      </c>
      <c r="I47" s="9">
        <v>2</v>
      </c>
      <c r="J47" s="10">
        <v>1</v>
      </c>
      <c r="K47" t="str">
        <f t="shared" si="4"/>
        <v>5</v>
      </c>
    </row>
    <row r="48" spans="1:11" x14ac:dyDescent="0.25">
      <c r="A48" s="7">
        <v>3299</v>
      </c>
      <c r="B48" s="8" t="s">
        <v>113</v>
      </c>
      <c r="C48" s="7">
        <v>5139</v>
      </c>
      <c r="D48" s="8" t="s">
        <v>240</v>
      </c>
      <c r="E48" s="7">
        <v>330631</v>
      </c>
      <c r="F48" s="8" t="s">
        <v>514</v>
      </c>
      <c r="G48" s="7">
        <v>33063</v>
      </c>
      <c r="H48" s="9">
        <v>0</v>
      </c>
      <c r="I48" s="9">
        <v>37.4</v>
      </c>
      <c r="J48" s="10">
        <v>13</v>
      </c>
      <c r="K48" t="str">
        <f t="shared" si="4"/>
        <v>5</v>
      </c>
    </row>
    <row r="49" spans="1:12" x14ac:dyDescent="0.25">
      <c r="A49" s="7">
        <v>3299</v>
      </c>
      <c r="B49" s="8" t="s">
        <v>113</v>
      </c>
      <c r="C49" s="7">
        <v>5169</v>
      </c>
      <c r="D49" s="8" t="s">
        <v>6</v>
      </c>
      <c r="E49" s="7">
        <v>33063</v>
      </c>
      <c r="F49" s="8" t="s">
        <v>513</v>
      </c>
      <c r="G49" s="7"/>
      <c r="H49" s="9">
        <v>0</v>
      </c>
      <c r="I49" s="9">
        <v>4</v>
      </c>
      <c r="J49" s="10">
        <v>5</v>
      </c>
      <c r="K49" t="str">
        <f t="shared" si="4"/>
        <v>5</v>
      </c>
    </row>
    <row r="50" spans="1:12" x14ac:dyDescent="0.25">
      <c r="A50" s="7">
        <v>3299</v>
      </c>
      <c r="B50" s="8" t="s">
        <v>113</v>
      </c>
      <c r="C50" s="7">
        <v>5169</v>
      </c>
      <c r="D50" s="8" t="s">
        <v>6</v>
      </c>
      <c r="E50" s="7">
        <v>330631</v>
      </c>
      <c r="F50" s="8" t="s">
        <v>514</v>
      </c>
      <c r="G50" s="7">
        <v>33063</v>
      </c>
      <c r="H50" s="9">
        <v>0</v>
      </c>
      <c r="I50" s="9">
        <v>74.7</v>
      </c>
      <c r="J50" s="10">
        <v>96</v>
      </c>
      <c r="K50" t="str">
        <f t="shared" si="4"/>
        <v>5</v>
      </c>
    </row>
    <row r="51" spans="1:12" x14ac:dyDescent="0.25">
      <c r="A51" s="7">
        <v>3299</v>
      </c>
      <c r="B51" s="8" t="s">
        <v>113</v>
      </c>
      <c r="C51" s="7">
        <v>5173</v>
      </c>
      <c r="D51" s="8" t="s">
        <v>277</v>
      </c>
      <c r="E51" s="7">
        <v>33063</v>
      </c>
      <c r="F51" s="8" t="s">
        <v>513</v>
      </c>
      <c r="G51" s="7"/>
      <c r="H51" s="9">
        <v>0</v>
      </c>
      <c r="I51" s="9">
        <v>0.4</v>
      </c>
      <c r="J51" s="10">
        <v>1</v>
      </c>
      <c r="K51" t="str">
        <f t="shared" si="4"/>
        <v>5</v>
      </c>
    </row>
    <row r="52" spans="1:12" x14ac:dyDescent="0.25">
      <c r="A52" s="7">
        <v>3299</v>
      </c>
      <c r="B52" s="8" t="s">
        <v>113</v>
      </c>
      <c r="C52" s="7">
        <v>5173</v>
      </c>
      <c r="D52" s="8" t="s">
        <v>277</v>
      </c>
      <c r="E52" s="7">
        <v>330631</v>
      </c>
      <c r="F52" s="8" t="s">
        <v>514</v>
      </c>
      <c r="G52" s="7">
        <v>33063</v>
      </c>
      <c r="H52" s="9">
        <v>0</v>
      </c>
      <c r="I52" s="9">
        <v>7.1</v>
      </c>
      <c r="J52" s="10">
        <v>14</v>
      </c>
      <c r="K52" t="str">
        <f t="shared" si="4"/>
        <v>5</v>
      </c>
    </row>
    <row r="53" spans="1:12" x14ac:dyDescent="0.25">
      <c r="A53" s="23" t="s">
        <v>211</v>
      </c>
      <c r="B53" s="24"/>
      <c r="C53" s="23"/>
      <c r="D53" s="24"/>
      <c r="E53" s="23"/>
      <c r="F53" s="24"/>
      <c r="G53" s="23"/>
      <c r="H53" s="25">
        <f>SUM(H34:H52)</f>
        <v>230</v>
      </c>
      <c r="I53" s="25">
        <f>SUM(I34:I52)</f>
        <v>2231.7000000000003</v>
      </c>
      <c r="J53" s="25">
        <f>SUM(J34:J52)</f>
        <v>2650</v>
      </c>
      <c r="K53" t="str">
        <f t="shared" si="4"/>
        <v/>
      </c>
    </row>
    <row r="54" spans="1:12" x14ac:dyDescent="0.25">
      <c r="A54" s="11" t="s">
        <v>212</v>
      </c>
      <c r="B54" s="12"/>
      <c r="C54" s="11"/>
      <c r="D54" s="12"/>
      <c r="E54" s="11"/>
      <c r="F54" s="12"/>
      <c r="G54" s="11"/>
      <c r="H54" s="13">
        <f>SUM(H33)</f>
        <v>0</v>
      </c>
      <c r="I54" s="13">
        <f>SUM(I33)</f>
        <v>914.6</v>
      </c>
      <c r="J54" s="13">
        <f>SUM(J33)</f>
        <v>1750</v>
      </c>
      <c r="K54" t="str">
        <f t="shared" si="4"/>
        <v/>
      </c>
    </row>
    <row r="55" spans="1:12" x14ac:dyDescent="0.25">
      <c r="A55" s="11" t="s">
        <v>213</v>
      </c>
      <c r="B55" s="12"/>
      <c r="C55" s="11"/>
      <c r="D55" s="12"/>
      <c r="E55" s="11"/>
      <c r="F55" s="12"/>
      <c r="G55" s="11"/>
      <c r="H55" s="13">
        <f>SUM(H53)</f>
        <v>230</v>
      </c>
      <c r="I55" s="13">
        <f t="shared" ref="I55:J55" si="5">SUM(I53)</f>
        <v>2231.7000000000003</v>
      </c>
      <c r="J55" s="13">
        <f t="shared" si="5"/>
        <v>2650</v>
      </c>
      <c r="K55" t="str">
        <f t="shared" si="4"/>
        <v/>
      </c>
    </row>
    <row r="56" spans="1:12" x14ac:dyDescent="0.25">
      <c r="A56" s="11" t="s">
        <v>214</v>
      </c>
      <c r="B56" s="12"/>
      <c r="C56" s="11"/>
      <c r="D56" s="12"/>
      <c r="E56" s="11"/>
      <c r="F56" s="12"/>
      <c r="G56" s="11"/>
      <c r="H56" s="13">
        <f>H54-H55</f>
        <v>-230</v>
      </c>
      <c r="I56" s="13">
        <f t="shared" ref="I56:J56" si="6">I54-I55</f>
        <v>-1317.1000000000004</v>
      </c>
      <c r="J56" s="13">
        <f t="shared" si="6"/>
        <v>-900</v>
      </c>
      <c r="K56" t="str">
        <f t="shared" si="4"/>
        <v/>
      </c>
    </row>
    <row r="57" spans="1:12" x14ac:dyDescent="0.25">
      <c r="K57" t="str">
        <f t="shared" si="4"/>
        <v/>
      </c>
    </row>
    <row r="58" spans="1:12" x14ac:dyDescent="0.25">
      <c r="A58" s="4" t="s">
        <v>215</v>
      </c>
      <c r="B58" s="5"/>
      <c r="C58" s="4"/>
      <c r="D58" s="5"/>
      <c r="E58" s="4"/>
      <c r="F58" s="5"/>
      <c r="G58" s="4"/>
      <c r="H58" s="6">
        <f>SUM(H8,H33)</f>
        <v>0</v>
      </c>
      <c r="I58" s="6">
        <f>SUM(I8,I33)</f>
        <v>1449.2</v>
      </c>
      <c r="J58" s="6">
        <f>SUM(J8,J33)</f>
        <v>1820</v>
      </c>
      <c r="K58" t="str">
        <f t="shared" si="4"/>
        <v/>
      </c>
    </row>
    <row r="59" spans="1:12" x14ac:dyDescent="0.25">
      <c r="A59" s="4" t="s">
        <v>216</v>
      </c>
      <c r="B59" s="5"/>
      <c r="C59" s="4"/>
      <c r="D59" s="5"/>
      <c r="E59" s="4"/>
      <c r="F59" s="5"/>
      <c r="G59" s="4"/>
      <c r="H59" s="6">
        <f>SUM(H29,H55)</f>
        <v>3000</v>
      </c>
      <c r="I59" s="6">
        <f>SUM(I29,I55)</f>
        <v>7442.3000000000011</v>
      </c>
      <c r="J59" s="6">
        <f>SUM(J29,J55)</f>
        <v>5770</v>
      </c>
      <c r="K59" s="26"/>
      <c r="L59" s="18"/>
    </row>
    <row r="60" spans="1:12" x14ac:dyDescent="0.25">
      <c r="A60" s="4" t="s">
        <v>217</v>
      </c>
      <c r="B60" s="5"/>
      <c r="C60" s="4"/>
      <c r="D60" s="5"/>
      <c r="E60" s="4"/>
      <c r="F60" s="5"/>
      <c r="G60" s="4"/>
      <c r="H60" s="6">
        <f>H58-H59</f>
        <v>-3000</v>
      </c>
      <c r="I60" s="6">
        <f t="shared" ref="I60:J60" si="7">I58-I59</f>
        <v>-5993.1000000000013</v>
      </c>
      <c r="J60" s="6">
        <f t="shared" si="7"/>
        <v>-3950</v>
      </c>
      <c r="K60" t="str">
        <f t="shared" si="4"/>
        <v/>
      </c>
      <c r="L60" s="18"/>
    </row>
    <row r="61" spans="1:12" x14ac:dyDescent="0.25">
      <c r="K61" t="str">
        <f t="shared" si="4"/>
        <v/>
      </c>
    </row>
    <row r="62" spans="1:12" x14ac:dyDescent="0.25">
      <c r="K62" t="str">
        <f t="shared" si="4"/>
        <v/>
      </c>
    </row>
  </sheetData>
  <mergeCells count="3">
    <mergeCell ref="A2:J2"/>
    <mergeCell ref="A3:J3"/>
    <mergeCell ref="A31:J31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1"/>
  <sheetViews>
    <sheetView zoomScaleNormal="100" workbookViewId="0"/>
  </sheetViews>
  <sheetFormatPr defaultRowHeight="14.4" x14ac:dyDescent="0.25"/>
  <cols>
    <col min="1" max="1" width="5.90625" style="1" customWidth="1"/>
    <col min="2" max="2" width="18" style="2" customWidth="1"/>
    <col min="3" max="3" width="5.90625" style="1" customWidth="1"/>
    <col min="4" max="4" width="32.08984375" style="2" customWidth="1"/>
    <col min="5" max="5" width="7.6328125" style="1" customWidth="1"/>
    <col min="6" max="6" width="34.26953125" style="2" customWidth="1"/>
    <col min="7" max="7" width="7" style="1" customWidth="1"/>
    <col min="8" max="10" width="13.6328125" style="3" customWidth="1"/>
    <col min="11" max="11" width="8.7265625" hidden="1" customWidth="1"/>
    <col min="12" max="12" width="9.6328125" bestFit="1" customWidth="1"/>
  </cols>
  <sheetData>
    <row r="1" spans="1:11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43" t="s">
        <v>228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15" customFormat="1" ht="15.6" customHeight="1" x14ac:dyDescent="0.25">
      <c r="A3" s="44" t="s">
        <v>118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7"/>
      <c r="B4" s="8"/>
      <c r="C4" s="7">
        <v>4116</v>
      </c>
      <c r="D4" s="8" t="s">
        <v>235</v>
      </c>
      <c r="E4" s="7"/>
      <c r="F4" s="8"/>
      <c r="G4" s="7">
        <v>13015</v>
      </c>
      <c r="H4" s="9"/>
      <c r="I4" s="9"/>
      <c r="J4" s="10">
        <v>300</v>
      </c>
      <c r="K4" t="str">
        <f>LEFT(C4,1)</f>
        <v>4</v>
      </c>
    </row>
    <row r="5" spans="1:11" x14ac:dyDescent="0.25">
      <c r="A5" s="7"/>
      <c r="B5" s="8"/>
      <c r="C5" s="7">
        <v>4116</v>
      </c>
      <c r="D5" s="8" t="s">
        <v>235</v>
      </c>
      <c r="E5" s="7">
        <v>14006</v>
      </c>
      <c r="F5" s="8"/>
      <c r="G5" s="7">
        <v>13013</v>
      </c>
      <c r="H5" s="9">
        <v>0</v>
      </c>
      <c r="I5" s="9">
        <v>249.9</v>
      </c>
      <c r="J5" s="10"/>
      <c r="K5" t="str">
        <f t="shared" ref="K5:K68" si="0">LEFT(C5,1)</f>
        <v>4</v>
      </c>
    </row>
    <row r="6" spans="1:11" x14ac:dyDescent="0.25">
      <c r="A6" s="7"/>
      <c r="B6" s="8"/>
      <c r="C6" s="7">
        <v>4116</v>
      </c>
      <c r="D6" s="8" t="s">
        <v>235</v>
      </c>
      <c r="E6" s="7">
        <v>14007</v>
      </c>
      <c r="F6" s="8" t="s">
        <v>515</v>
      </c>
      <c r="G6" s="7">
        <v>13013</v>
      </c>
      <c r="H6" s="9">
        <v>1033</v>
      </c>
      <c r="I6" s="9">
        <v>1033</v>
      </c>
      <c r="J6" s="10"/>
      <c r="K6" t="str">
        <f t="shared" si="0"/>
        <v>4</v>
      </c>
    </row>
    <row r="7" spans="1:11" x14ac:dyDescent="0.25">
      <c r="A7" s="7"/>
      <c r="B7" s="8"/>
      <c r="C7" s="7">
        <v>4121</v>
      </c>
      <c r="D7" s="8" t="s">
        <v>83</v>
      </c>
      <c r="E7" s="7">
        <v>4</v>
      </c>
      <c r="F7" s="8" t="s">
        <v>516</v>
      </c>
      <c r="G7" s="7"/>
      <c r="H7" s="9">
        <v>2</v>
      </c>
      <c r="I7" s="9">
        <v>2</v>
      </c>
      <c r="J7" s="10">
        <v>2</v>
      </c>
      <c r="K7" t="str">
        <f t="shared" si="0"/>
        <v>4</v>
      </c>
    </row>
    <row r="8" spans="1:11" x14ac:dyDescent="0.25">
      <c r="A8" s="7"/>
      <c r="B8" s="8"/>
      <c r="C8" s="7">
        <v>4121</v>
      </c>
      <c r="D8" s="8" t="s">
        <v>83</v>
      </c>
      <c r="E8" s="7">
        <v>13</v>
      </c>
      <c r="F8" s="8" t="s">
        <v>517</v>
      </c>
      <c r="G8" s="7"/>
      <c r="H8" s="9">
        <v>2</v>
      </c>
      <c r="I8" s="9">
        <v>2</v>
      </c>
      <c r="J8" s="10">
        <v>2</v>
      </c>
      <c r="K8" t="str">
        <f t="shared" si="0"/>
        <v>4</v>
      </c>
    </row>
    <row r="9" spans="1:11" x14ac:dyDescent="0.25">
      <c r="A9" s="7"/>
      <c r="B9" s="8"/>
      <c r="C9" s="7">
        <v>4121</v>
      </c>
      <c r="D9" s="8" t="s">
        <v>83</v>
      </c>
      <c r="E9" s="7">
        <v>15</v>
      </c>
      <c r="F9" s="8" t="s">
        <v>518</v>
      </c>
      <c r="G9" s="7"/>
      <c r="H9" s="9">
        <v>2</v>
      </c>
      <c r="I9" s="9">
        <v>2</v>
      </c>
      <c r="J9" s="10">
        <v>2</v>
      </c>
      <c r="K9" t="str">
        <f t="shared" si="0"/>
        <v>4</v>
      </c>
    </row>
    <row r="10" spans="1:11" x14ac:dyDescent="0.25">
      <c r="A10" s="7"/>
      <c r="B10" s="8"/>
      <c r="C10" s="7">
        <v>4121</v>
      </c>
      <c r="D10" s="8" t="s">
        <v>83</v>
      </c>
      <c r="E10" s="7">
        <v>16</v>
      </c>
      <c r="F10" s="8" t="s">
        <v>519</v>
      </c>
      <c r="G10" s="7"/>
      <c r="H10" s="9">
        <v>2</v>
      </c>
      <c r="I10" s="9">
        <v>2</v>
      </c>
      <c r="J10" s="10">
        <v>2</v>
      </c>
      <c r="K10" t="str">
        <f t="shared" si="0"/>
        <v>4</v>
      </c>
    </row>
    <row r="11" spans="1:11" x14ac:dyDescent="0.25">
      <c r="A11" s="7"/>
      <c r="B11" s="8"/>
      <c r="C11" s="7">
        <v>4121</v>
      </c>
      <c r="D11" s="8" t="s">
        <v>83</v>
      </c>
      <c r="E11" s="7">
        <v>17</v>
      </c>
      <c r="F11" s="8" t="s">
        <v>520</v>
      </c>
      <c r="G11" s="7"/>
      <c r="H11" s="9">
        <v>2</v>
      </c>
      <c r="I11" s="9">
        <v>2</v>
      </c>
      <c r="J11" s="10">
        <v>2</v>
      </c>
      <c r="K11" t="str">
        <f t="shared" si="0"/>
        <v>4</v>
      </c>
    </row>
    <row r="12" spans="1:11" x14ac:dyDescent="0.25">
      <c r="A12" s="7"/>
      <c r="B12" s="8"/>
      <c r="C12" s="7">
        <v>4121</v>
      </c>
      <c r="D12" s="8" t="s">
        <v>83</v>
      </c>
      <c r="E12" s="7">
        <v>19</v>
      </c>
      <c r="F12" s="8" t="s">
        <v>521</v>
      </c>
      <c r="G12" s="7"/>
      <c r="H12" s="9">
        <v>2</v>
      </c>
      <c r="I12" s="9">
        <v>2</v>
      </c>
      <c r="J12" s="10">
        <v>2</v>
      </c>
      <c r="K12" t="str">
        <f t="shared" si="0"/>
        <v>4</v>
      </c>
    </row>
    <row r="13" spans="1:11" x14ac:dyDescent="0.25">
      <c r="A13" s="7"/>
      <c r="B13" s="8"/>
      <c r="C13" s="7">
        <v>4121</v>
      </c>
      <c r="D13" s="8" t="s">
        <v>83</v>
      </c>
      <c r="E13" s="7">
        <v>24</v>
      </c>
      <c r="F13" s="8" t="s">
        <v>522</v>
      </c>
      <c r="G13" s="7"/>
      <c r="H13" s="9">
        <v>2</v>
      </c>
      <c r="I13" s="9">
        <v>2</v>
      </c>
      <c r="J13" s="10">
        <v>2</v>
      </c>
      <c r="K13" t="str">
        <f t="shared" si="0"/>
        <v>4</v>
      </c>
    </row>
    <row r="14" spans="1:11" x14ac:dyDescent="0.25">
      <c r="A14" s="7"/>
      <c r="B14" s="8"/>
      <c r="C14" s="7">
        <v>4121</v>
      </c>
      <c r="D14" s="8" t="s">
        <v>83</v>
      </c>
      <c r="E14" s="7">
        <v>30</v>
      </c>
      <c r="F14" s="8" t="s">
        <v>523</v>
      </c>
      <c r="G14" s="7"/>
      <c r="H14" s="9">
        <v>2</v>
      </c>
      <c r="I14" s="9">
        <v>2</v>
      </c>
      <c r="J14" s="10">
        <v>2</v>
      </c>
      <c r="K14" t="str">
        <f t="shared" si="0"/>
        <v>4</v>
      </c>
    </row>
    <row r="15" spans="1:11" x14ac:dyDescent="0.25">
      <c r="A15" s="7"/>
      <c r="B15" s="8"/>
      <c r="C15" s="7">
        <v>4121</v>
      </c>
      <c r="D15" s="8" t="s">
        <v>83</v>
      </c>
      <c r="E15" s="7">
        <v>35</v>
      </c>
      <c r="F15" s="8" t="s">
        <v>524</v>
      </c>
      <c r="G15" s="7"/>
      <c r="H15" s="9">
        <v>2</v>
      </c>
      <c r="I15" s="9">
        <v>2</v>
      </c>
      <c r="J15" s="10">
        <v>2</v>
      </c>
      <c r="K15" t="str">
        <f t="shared" si="0"/>
        <v>4</v>
      </c>
    </row>
    <row r="16" spans="1:11" x14ac:dyDescent="0.25">
      <c r="A16" s="7"/>
      <c r="B16" s="8"/>
      <c r="C16" s="7">
        <v>4121</v>
      </c>
      <c r="D16" s="8" t="s">
        <v>83</v>
      </c>
      <c r="E16" s="7">
        <v>40</v>
      </c>
      <c r="F16" s="8" t="s">
        <v>525</v>
      </c>
      <c r="G16" s="7"/>
      <c r="H16" s="9">
        <v>2</v>
      </c>
      <c r="I16" s="9">
        <v>2</v>
      </c>
      <c r="J16" s="10">
        <v>2</v>
      </c>
      <c r="K16" t="str">
        <f t="shared" si="0"/>
        <v>4</v>
      </c>
    </row>
    <row r="17" spans="1:11" x14ac:dyDescent="0.25">
      <c r="A17" s="7"/>
      <c r="B17" s="8"/>
      <c r="C17" s="7">
        <v>4121</v>
      </c>
      <c r="D17" s="8" t="s">
        <v>83</v>
      </c>
      <c r="E17" s="7">
        <v>44</v>
      </c>
      <c r="F17" s="8" t="s">
        <v>526</v>
      </c>
      <c r="G17" s="7"/>
      <c r="H17" s="9">
        <v>2</v>
      </c>
      <c r="I17" s="9">
        <v>2</v>
      </c>
      <c r="J17" s="10">
        <v>2</v>
      </c>
      <c r="K17" t="str">
        <f t="shared" si="0"/>
        <v>4</v>
      </c>
    </row>
    <row r="18" spans="1:11" x14ac:dyDescent="0.25">
      <c r="A18" s="7"/>
      <c r="B18" s="8"/>
      <c r="C18" s="7">
        <v>4121</v>
      </c>
      <c r="D18" s="8" t="s">
        <v>83</v>
      </c>
      <c r="E18" s="7">
        <v>50</v>
      </c>
      <c r="F18" s="8" t="s">
        <v>527</v>
      </c>
      <c r="G18" s="7"/>
      <c r="H18" s="9">
        <v>2</v>
      </c>
      <c r="I18" s="9">
        <v>2</v>
      </c>
      <c r="J18" s="10">
        <v>2</v>
      </c>
      <c r="K18" t="str">
        <f t="shared" si="0"/>
        <v>4</v>
      </c>
    </row>
    <row r="19" spans="1:11" x14ac:dyDescent="0.25">
      <c r="A19" s="7"/>
      <c r="B19" s="8"/>
      <c r="C19" s="7">
        <v>4121</v>
      </c>
      <c r="D19" s="8" t="s">
        <v>83</v>
      </c>
      <c r="E19" s="7">
        <v>54</v>
      </c>
      <c r="F19" s="8" t="s">
        <v>528</v>
      </c>
      <c r="G19" s="7"/>
      <c r="H19" s="9">
        <v>2</v>
      </c>
      <c r="I19" s="9">
        <v>2</v>
      </c>
      <c r="J19" s="10">
        <v>2</v>
      </c>
      <c r="K19" t="str">
        <f t="shared" si="0"/>
        <v>4</v>
      </c>
    </row>
    <row r="20" spans="1:11" x14ac:dyDescent="0.25">
      <c r="A20" s="7"/>
      <c r="B20" s="8"/>
      <c r="C20" s="7">
        <v>4121</v>
      </c>
      <c r="D20" s="8" t="s">
        <v>83</v>
      </c>
      <c r="E20" s="7">
        <v>70</v>
      </c>
      <c r="F20" s="8" t="s">
        <v>529</v>
      </c>
      <c r="G20" s="7"/>
      <c r="H20" s="9">
        <v>2</v>
      </c>
      <c r="I20" s="9">
        <v>2</v>
      </c>
      <c r="J20" s="10">
        <v>2</v>
      </c>
      <c r="K20" t="str">
        <f t="shared" si="0"/>
        <v>4</v>
      </c>
    </row>
    <row r="21" spans="1:11" x14ac:dyDescent="0.25">
      <c r="A21" s="7"/>
      <c r="B21" s="8"/>
      <c r="C21" s="7">
        <v>4121</v>
      </c>
      <c r="D21" s="8" t="s">
        <v>83</v>
      </c>
      <c r="E21" s="7">
        <v>76</v>
      </c>
      <c r="F21" s="8" t="s">
        <v>530</v>
      </c>
      <c r="G21" s="7"/>
      <c r="H21" s="9">
        <v>2</v>
      </c>
      <c r="I21" s="9">
        <v>2</v>
      </c>
      <c r="J21" s="10">
        <v>2</v>
      </c>
      <c r="K21" t="str">
        <f t="shared" si="0"/>
        <v>4</v>
      </c>
    </row>
    <row r="22" spans="1:11" x14ac:dyDescent="0.25">
      <c r="A22" s="7"/>
      <c r="B22" s="8"/>
      <c r="C22" s="7">
        <v>4121</v>
      </c>
      <c r="D22" s="8" t="s">
        <v>83</v>
      </c>
      <c r="E22" s="7">
        <v>77</v>
      </c>
      <c r="F22" s="8" t="s">
        <v>531</v>
      </c>
      <c r="G22" s="7"/>
      <c r="H22" s="9">
        <v>2</v>
      </c>
      <c r="I22" s="9">
        <v>2</v>
      </c>
      <c r="J22" s="10">
        <v>2</v>
      </c>
      <c r="K22" t="str">
        <f t="shared" si="0"/>
        <v>4</v>
      </c>
    </row>
    <row r="23" spans="1:11" x14ac:dyDescent="0.25">
      <c r="A23" s="7"/>
      <c r="B23" s="8"/>
      <c r="C23" s="7">
        <v>4121</v>
      </c>
      <c r="D23" s="8" t="s">
        <v>83</v>
      </c>
      <c r="E23" s="7">
        <v>79</v>
      </c>
      <c r="F23" s="8" t="s">
        <v>532</v>
      </c>
      <c r="G23" s="7"/>
      <c r="H23" s="9">
        <v>2</v>
      </c>
      <c r="I23" s="9">
        <v>2</v>
      </c>
      <c r="J23" s="10">
        <v>2</v>
      </c>
      <c r="K23" t="str">
        <f t="shared" si="0"/>
        <v>4</v>
      </c>
    </row>
    <row r="24" spans="1:11" x14ac:dyDescent="0.25">
      <c r="A24" s="7"/>
      <c r="B24" s="8"/>
      <c r="C24" s="7">
        <v>4213</v>
      </c>
      <c r="D24" s="8" t="s">
        <v>533</v>
      </c>
      <c r="E24" s="7"/>
      <c r="F24" s="8"/>
      <c r="G24" s="7">
        <v>90992</v>
      </c>
      <c r="H24" s="9">
        <v>0</v>
      </c>
      <c r="I24" s="9">
        <v>182.3</v>
      </c>
      <c r="J24" s="10"/>
      <c r="K24" t="str">
        <f t="shared" si="0"/>
        <v>4</v>
      </c>
    </row>
    <row r="25" spans="1:11" x14ac:dyDescent="0.25">
      <c r="A25" s="7"/>
      <c r="B25" s="8"/>
      <c r="C25" s="7">
        <v>4216</v>
      </c>
      <c r="D25" s="8" t="s">
        <v>243</v>
      </c>
      <c r="E25" s="7">
        <v>14006</v>
      </c>
      <c r="F25" s="8"/>
      <c r="G25" s="7">
        <v>13013</v>
      </c>
      <c r="H25" s="9">
        <v>0</v>
      </c>
      <c r="I25" s="9">
        <v>273.5</v>
      </c>
      <c r="J25" s="10"/>
      <c r="K25" t="str">
        <f t="shared" si="0"/>
        <v>4</v>
      </c>
    </row>
    <row r="26" spans="1:11" x14ac:dyDescent="0.25">
      <c r="A26" s="7">
        <v>6171</v>
      </c>
      <c r="B26" s="8" t="s">
        <v>18</v>
      </c>
      <c r="C26" s="7">
        <v>3113</v>
      </c>
      <c r="D26" s="8" t="s">
        <v>300</v>
      </c>
      <c r="E26" s="7"/>
      <c r="F26" s="8"/>
      <c r="G26" s="7"/>
      <c r="H26" s="9">
        <v>0</v>
      </c>
      <c r="I26" s="9">
        <v>4</v>
      </c>
      <c r="J26" s="10"/>
      <c r="K26" t="str">
        <f t="shared" si="0"/>
        <v>3</v>
      </c>
    </row>
    <row r="27" spans="1:11" x14ac:dyDescent="0.25">
      <c r="A27" s="23" t="s">
        <v>218</v>
      </c>
      <c r="B27" s="24"/>
      <c r="C27" s="23"/>
      <c r="D27" s="24"/>
      <c r="E27" s="23"/>
      <c r="F27" s="24"/>
      <c r="G27" s="23"/>
      <c r="H27" s="25">
        <f>SUM(H4:H26)</f>
        <v>1067</v>
      </c>
      <c r="I27" s="25">
        <f t="shared" ref="I27:J27" si="1">SUM(I4:I26)</f>
        <v>1776.7</v>
      </c>
      <c r="J27" s="25">
        <f t="shared" si="1"/>
        <v>334</v>
      </c>
      <c r="K27" t="str">
        <f t="shared" si="0"/>
        <v/>
      </c>
    </row>
    <row r="28" spans="1:11" x14ac:dyDescent="0.25">
      <c r="A28" s="7">
        <v>6171</v>
      </c>
      <c r="B28" s="8" t="s">
        <v>18</v>
      </c>
      <c r="C28" s="7">
        <v>5011</v>
      </c>
      <c r="D28" s="8" t="s">
        <v>241</v>
      </c>
      <c r="E28" s="7"/>
      <c r="F28" s="8"/>
      <c r="G28" s="7"/>
      <c r="H28" s="9">
        <v>25711.4</v>
      </c>
      <c r="I28" s="9">
        <v>25248.2</v>
      </c>
      <c r="J28" s="10">
        <v>35590</v>
      </c>
      <c r="K28" t="str">
        <f t="shared" si="0"/>
        <v>5</v>
      </c>
    </row>
    <row r="29" spans="1:11" x14ac:dyDescent="0.25">
      <c r="A29" s="7">
        <v>6171</v>
      </c>
      <c r="B29" s="8" t="s">
        <v>18</v>
      </c>
      <c r="C29" s="7">
        <v>5011</v>
      </c>
      <c r="D29" s="8" t="s">
        <v>241</v>
      </c>
      <c r="E29" s="7">
        <v>14006</v>
      </c>
      <c r="F29" s="8"/>
      <c r="G29" s="7"/>
      <c r="H29" s="9">
        <v>0</v>
      </c>
      <c r="I29" s="9">
        <v>2.2000000000000002</v>
      </c>
      <c r="J29" s="10"/>
      <c r="K29" t="str">
        <f t="shared" si="0"/>
        <v>5</v>
      </c>
    </row>
    <row r="30" spans="1:11" x14ac:dyDescent="0.25">
      <c r="A30" s="7">
        <v>6171</v>
      </c>
      <c r="B30" s="8" t="s">
        <v>18</v>
      </c>
      <c r="C30" s="7">
        <v>5011</v>
      </c>
      <c r="D30" s="8" t="s">
        <v>241</v>
      </c>
      <c r="E30" s="7">
        <v>14006</v>
      </c>
      <c r="F30" s="8"/>
      <c r="G30" s="7">
        <v>13013</v>
      </c>
      <c r="H30" s="9">
        <v>0</v>
      </c>
      <c r="I30" s="9">
        <v>20.9</v>
      </c>
      <c r="J30" s="10"/>
      <c r="K30" t="str">
        <f t="shared" si="0"/>
        <v>5</v>
      </c>
    </row>
    <row r="31" spans="1:11" x14ac:dyDescent="0.25">
      <c r="A31" s="7">
        <v>6171</v>
      </c>
      <c r="B31" s="8" t="s">
        <v>18</v>
      </c>
      <c r="C31" s="7">
        <v>5011</v>
      </c>
      <c r="D31" s="8" t="s">
        <v>241</v>
      </c>
      <c r="E31" s="7">
        <v>14007</v>
      </c>
      <c r="F31" s="8" t="s">
        <v>515</v>
      </c>
      <c r="G31" s="7"/>
      <c r="H31" s="9">
        <v>0</v>
      </c>
      <c r="I31" s="9">
        <v>21.1</v>
      </c>
      <c r="J31" s="10"/>
      <c r="K31" t="str">
        <f t="shared" si="0"/>
        <v>5</v>
      </c>
    </row>
    <row r="32" spans="1:11" x14ac:dyDescent="0.25">
      <c r="A32" s="7">
        <v>6171</v>
      </c>
      <c r="B32" s="8" t="s">
        <v>18</v>
      </c>
      <c r="C32" s="7">
        <v>5011</v>
      </c>
      <c r="D32" s="8" t="s">
        <v>241</v>
      </c>
      <c r="E32" s="7">
        <v>14007</v>
      </c>
      <c r="F32" s="8" t="s">
        <v>515</v>
      </c>
      <c r="G32" s="7">
        <v>13013</v>
      </c>
      <c r="H32" s="9">
        <v>0</v>
      </c>
      <c r="I32" s="9">
        <v>299.89999999999998</v>
      </c>
      <c r="J32" s="10"/>
      <c r="K32" t="str">
        <f t="shared" si="0"/>
        <v>5</v>
      </c>
    </row>
    <row r="33" spans="1:11" x14ac:dyDescent="0.25">
      <c r="A33" s="7">
        <v>6171</v>
      </c>
      <c r="B33" s="8" t="s">
        <v>18</v>
      </c>
      <c r="C33" s="7">
        <v>5011</v>
      </c>
      <c r="D33" s="8" t="s">
        <v>241</v>
      </c>
      <c r="E33" s="7">
        <v>140071</v>
      </c>
      <c r="F33" s="8" t="s">
        <v>534</v>
      </c>
      <c r="G33" s="7">
        <v>13013</v>
      </c>
      <c r="H33" s="9">
        <v>0</v>
      </c>
      <c r="I33" s="9">
        <v>99.5</v>
      </c>
      <c r="J33" s="10"/>
      <c r="K33" t="str">
        <f t="shared" si="0"/>
        <v>5</v>
      </c>
    </row>
    <row r="34" spans="1:11" x14ac:dyDescent="0.25">
      <c r="A34" s="7">
        <v>6171</v>
      </c>
      <c r="B34" s="8" t="s">
        <v>18</v>
      </c>
      <c r="C34" s="7">
        <v>5021</v>
      </c>
      <c r="D34" s="8" t="s">
        <v>9</v>
      </c>
      <c r="E34" s="7"/>
      <c r="F34" s="8"/>
      <c r="G34" s="7"/>
      <c r="H34" s="9">
        <v>0</v>
      </c>
      <c r="I34" s="9">
        <v>165.2</v>
      </c>
      <c r="J34" s="10"/>
      <c r="K34" t="str">
        <f t="shared" si="0"/>
        <v>5</v>
      </c>
    </row>
    <row r="35" spans="1:11" x14ac:dyDescent="0.25">
      <c r="A35" s="7">
        <v>6171</v>
      </c>
      <c r="B35" s="8" t="s">
        <v>18</v>
      </c>
      <c r="C35" s="7">
        <v>5021</v>
      </c>
      <c r="D35" s="8" t="s">
        <v>9</v>
      </c>
      <c r="E35" s="7">
        <v>14006</v>
      </c>
      <c r="F35" s="8"/>
      <c r="G35" s="7"/>
      <c r="H35" s="9">
        <v>0</v>
      </c>
      <c r="I35" s="9">
        <v>2.1</v>
      </c>
      <c r="J35" s="10"/>
      <c r="K35" t="str">
        <f t="shared" si="0"/>
        <v>5</v>
      </c>
    </row>
    <row r="36" spans="1:11" x14ac:dyDescent="0.25">
      <c r="A36" s="7">
        <v>6171</v>
      </c>
      <c r="B36" s="8" t="s">
        <v>18</v>
      </c>
      <c r="C36" s="7">
        <v>5021</v>
      </c>
      <c r="D36" s="8" t="s">
        <v>9</v>
      </c>
      <c r="E36" s="7">
        <v>14006</v>
      </c>
      <c r="F36" s="8"/>
      <c r="G36" s="7">
        <v>13013</v>
      </c>
      <c r="H36" s="9">
        <v>0</v>
      </c>
      <c r="I36" s="9">
        <v>24.6</v>
      </c>
      <c r="J36" s="10"/>
      <c r="K36" t="str">
        <f t="shared" si="0"/>
        <v>5</v>
      </c>
    </row>
    <row r="37" spans="1:11" x14ac:dyDescent="0.25">
      <c r="A37" s="7">
        <v>6171</v>
      </c>
      <c r="B37" s="8" t="s">
        <v>18</v>
      </c>
      <c r="C37" s="7">
        <v>5021</v>
      </c>
      <c r="D37" s="8" t="s">
        <v>9</v>
      </c>
      <c r="E37" s="7">
        <v>14007</v>
      </c>
      <c r="F37" s="8" t="s">
        <v>515</v>
      </c>
      <c r="G37" s="7"/>
      <c r="H37" s="9">
        <v>0</v>
      </c>
      <c r="I37" s="9">
        <v>9.9</v>
      </c>
      <c r="J37" s="10"/>
      <c r="K37" t="str">
        <f t="shared" si="0"/>
        <v>5</v>
      </c>
    </row>
    <row r="38" spans="1:11" x14ac:dyDescent="0.25">
      <c r="A38" s="7">
        <v>6171</v>
      </c>
      <c r="B38" s="8" t="s">
        <v>18</v>
      </c>
      <c r="C38" s="7">
        <v>5021</v>
      </c>
      <c r="D38" s="8" t="s">
        <v>9</v>
      </c>
      <c r="E38" s="7">
        <v>14007</v>
      </c>
      <c r="F38" s="8" t="s">
        <v>515</v>
      </c>
      <c r="G38" s="7">
        <v>13013</v>
      </c>
      <c r="H38" s="9">
        <v>0</v>
      </c>
      <c r="I38" s="9">
        <v>187.1</v>
      </c>
      <c r="J38" s="10"/>
      <c r="K38" t="str">
        <f t="shared" si="0"/>
        <v>5</v>
      </c>
    </row>
    <row r="39" spans="1:11" x14ac:dyDescent="0.25">
      <c r="A39" s="7">
        <v>6171</v>
      </c>
      <c r="B39" s="8" t="s">
        <v>18</v>
      </c>
      <c r="C39" s="7">
        <v>5021</v>
      </c>
      <c r="D39" s="8" t="s">
        <v>9</v>
      </c>
      <c r="E39" s="7">
        <v>140061</v>
      </c>
      <c r="F39" s="8"/>
      <c r="G39" s="7">
        <v>13013</v>
      </c>
      <c r="H39" s="9">
        <v>0</v>
      </c>
      <c r="I39" s="9">
        <v>15.2</v>
      </c>
      <c r="J39" s="10"/>
      <c r="K39" t="str">
        <f t="shared" si="0"/>
        <v>5</v>
      </c>
    </row>
    <row r="40" spans="1:11" x14ac:dyDescent="0.25">
      <c r="A40" s="7">
        <v>6171</v>
      </c>
      <c r="B40" s="8" t="s">
        <v>18</v>
      </c>
      <c r="C40" s="7">
        <v>5031</v>
      </c>
      <c r="D40" s="8" t="s">
        <v>234</v>
      </c>
      <c r="E40" s="7"/>
      <c r="F40" s="8"/>
      <c r="G40" s="7"/>
      <c r="H40" s="9">
        <v>6335.5</v>
      </c>
      <c r="I40" s="9">
        <v>6268.6</v>
      </c>
      <c r="J40" s="10">
        <v>8716.7999999999993</v>
      </c>
      <c r="K40" t="str">
        <f t="shared" si="0"/>
        <v>5</v>
      </c>
    </row>
    <row r="41" spans="1:11" x14ac:dyDescent="0.25">
      <c r="A41" s="7">
        <v>6171</v>
      </c>
      <c r="B41" s="8" t="s">
        <v>18</v>
      </c>
      <c r="C41" s="7">
        <v>5031</v>
      </c>
      <c r="D41" s="8" t="s">
        <v>234</v>
      </c>
      <c r="E41" s="7">
        <v>14006</v>
      </c>
      <c r="F41" s="8"/>
      <c r="G41" s="7"/>
      <c r="H41" s="9">
        <v>0</v>
      </c>
      <c r="I41" s="9">
        <v>0.6</v>
      </c>
      <c r="J41" s="10"/>
      <c r="K41" t="str">
        <f t="shared" si="0"/>
        <v>5</v>
      </c>
    </row>
    <row r="42" spans="1:11" x14ac:dyDescent="0.25">
      <c r="A42" s="7">
        <v>6171</v>
      </c>
      <c r="B42" s="8" t="s">
        <v>18</v>
      </c>
      <c r="C42" s="7">
        <v>5031</v>
      </c>
      <c r="D42" s="8" t="s">
        <v>234</v>
      </c>
      <c r="E42" s="7">
        <v>14006</v>
      </c>
      <c r="F42" s="8"/>
      <c r="G42" s="7">
        <v>13013</v>
      </c>
      <c r="H42" s="9">
        <v>0</v>
      </c>
      <c r="I42" s="9">
        <v>11.3</v>
      </c>
      <c r="J42" s="10"/>
      <c r="K42" t="str">
        <f t="shared" si="0"/>
        <v>5</v>
      </c>
    </row>
    <row r="43" spans="1:11" x14ac:dyDescent="0.25">
      <c r="A43" s="7">
        <v>6171</v>
      </c>
      <c r="B43" s="8" t="s">
        <v>18</v>
      </c>
      <c r="C43" s="7">
        <v>5031</v>
      </c>
      <c r="D43" s="8" t="s">
        <v>234</v>
      </c>
      <c r="E43" s="7">
        <v>14007</v>
      </c>
      <c r="F43" s="8" t="s">
        <v>515</v>
      </c>
      <c r="G43" s="7"/>
      <c r="H43" s="9">
        <v>0</v>
      </c>
      <c r="I43" s="9">
        <v>5.0999999999999996</v>
      </c>
      <c r="J43" s="10"/>
      <c r="K43" t="str">
        <f t="shared" si="0"/>
        <v>5</v>
      </c>
    </row>
    <row r="44" spans="1:11" x14ac:dyDescent="0.25">
      <c r="A44" s="7">
        <v>6171</v>
      </c>
      <c r="B44" s="8" t="s">
        <v>18</v>
      </c>
      <c r="C44" s="7">
        <v>5031</v>
      </c>
      <c r="D44" s="8" t="s">
        <v>234</v>
      </c>
      <c r="E44" s="7">
        <v>14007</v>
      </c>
      <c r="F44" s="8" t="s">
        <v>515</v>
      </c>
      <c r="G44" s="7">
        <v>13013</v>
      </c>
      <c r="H44" s="9">
        <v>0</v>
      </c>
      <c r="I44" s="9">
        <v>71.3</v>
      </c>
      <c r="J44" s="10"/>
      <c r="K44" t="str">
        <f t="shared" si="0"/>
        <v>5</v>
      </c>
    </row>
    <row r="45" spans="1:11" x14ac:dyDescent="0.25">
      <c r="A45" s="7">
        <v>6171</v>
      </c>
      <c r="B45" s="8" t="s">
        <v>18</v>
      </c>
      <c r="C45" s="7">
        <v>5031</v>
      </c>
      <c r="D45" s="8" t="s">
        <v>234</v>
      </c>
      <c r="E45" s="7">
        <v>140071</v>
      </c>
      <c r="F45" s="8" t="s">
        <v>534</v>
      </c>
      <c r="G45" s="7">
        <v>13013</v>
      </c>
      <c r="H45" s="9">
        <v>0</v>
      </c>
      <c r="I45" s="9">
        <v>24.7</v>
      </c>
      <c r="J45" s="10"/>
      <c r="K45" t="str">
        <f t="shared" si="0"/>
        <v>5</v>
      </c>
    </row>
    <row r="46" spans="1:11" x14ac:dyDescent="0.25">
      <c r="A46" s="7">
        <v>6171</v>
      </c>
      <c r="B46" s="8" t="s">
        <v>18</v>
      </c>
      <c r="C46" s="7">
        <v>5032</v>
      </c>
      <c r="D46" s="8" t="s">
        <v>236</v>
      </c>
      <c r="E46" s="7"/>
      <c r="F46" s="8"/>
      <c r="G46" s="7"/>
      <c r="H46" s="9">
        <v>2299.1999999999998</v>
      </c>
      <c r="I46" s="9">
        <v>2299.1999999999998</v>
      </c>
      <c r="J46" s="10">
        <v>3181</v>
      </c>
      <c r="K46" t="str">
        <f t="shared" si="0"/>
        <v>5</v>
      </c>
    </row>
    <row r="47" spans="1:11" x14ac:dyDescent="0.25">
      <c r="A47" s="7">
        <v>6171</v>
      </c>
      <c r="B47" s="8" t="s">
        <v>18</v>
      </c>
      <c r="C47" s="7">
        <v>5032</v>
      </c>
      <c r="D47" s="8" t="s">
        <v>236</v>
      </c>
      <c r="E47" s="7">
        <v>14006</v>
      </c>
      <c r="F47" s="8"/>
      <c r="G47" s="7"/>
      <c r="H47" s="9">
        <v>0</v>
      </c>
      <c r="I47" s="9">
        <v>0.3</v>
      </c>
      <c r="J47" s="10"/>
      <c r="K47" t="str">
        <f t="shared" si="0"/>
        <v>5</v>
      </c>
    </row>
    <row r="48" spans="1:11" x14ac:dyDescent="0.25">
      <c r="A48" s="7">
        <v>6171</v>
      </c>
      <c r="B48" s="8" t="s">
        <v>18</v>
      </c>
      <c r="C48" s="7">
        <v>5032</v>
      </c>
      <c r="D48" s="8" t="s">
        <v>236</v>
      </c>
      <c r="E48" s="7">
        <v>14006</v>
      </c>
      <c r="F48" s="8"/>
      <c r="G48" s="7">
        <v>13013</v>
      </c>
      <c r="H48" s="9">
        <v>0</v>
      </c>
      <c r="I48" s="9">
        <v>4.2</v>
      </c>
      <c r="J48" s="10"/>
      <c r="K48" t="str">
        <f t="shared" si="0"/>
        <v>5</v>
      </c>
    </row>
    <row r="49" spans="1:12" x14ac:dyDescent="0.25">
      <c r="A49" s="7">
        <v>6171</v>
      </c>
      <c r="B49" s="8" t="s">
        <v>18</v>
      </c>
      <c r="C49" s="7">
        <v>5032</v>
      </c>
      <c r="D49" s="8" t="s">
        <v>236</v>
      </c>
      <c r="E49" s="7">
        <v>14007</v>
      </c>
      <c r="F49" s="8" t="s">
        <v>515</v>
      </c>
      <c r="G49" s="7"/>
      <c r="H49" s="9">
        <v>0</v>
      </c>
      <c r="I49" s="9">
        <v>1.9</v>
      </c>
      <c r="J49" s="10"/>
      <c r="K49" t="str">
        <f t="shared" si="0"/>
        <v>5</v>
      </c>
    </row>
    <row r="50" spans="1:12" x14ac:dyDescent="0.25">
      <c r="A50" s="7">
        <v>6171</v>
      </c>
      <c r="B50" s="8" t="s">
        <v>18</v>
      </c>
      <c r="C50" s="7">
        <v>5032</v>
      </c>
      <c r="D50" s="8" t="s">
        <v>236</v>
      </c>
      <c r="E50" s="7">
        <v>14007</v>
      </c>
      <c r="F50" s="8" t="s">
        <v>515</v>
      </c>
      <c r="G50" s="7">
        <v>13013</v>
      </c>
      <c r="H50" s="9">
        <v>0</v>
      </c>
      <c r="I50" s="9">
        <v>26.2</v>
      </c>
      <c r="J50" s="10"/>
      <c r="K50" t="str">
        <f t="shared" si="0"/>
        <v>5</v>
      </c>
    </row>
    <row r="51" spans="1:12" x14ac:dyDescent="0.25">
      <c r="A51" s="7">
        <v>6171</v>
      </c>
      <c r="B51" s="8" t="s">
        <v>18</v>
      </c>
      <c r="C51" s="7">
        <v>5032</v>
      </c>
      <c r="D51" s="8" t="s">
        <v>236</v>
      </c>
      <c r="E51" s="7">
        <v>140071</v>
      </c>
      <c r="F51" s="8" t="s">
        <v>534</v>
      </c>
      <c r="G51" s="7">
        <v>13013</v>
      </c>
      <c r="H51" s="9">
        <v>0</v>
      </c>
      <c r="I51" s="9">
        <v>9.1</v>
      </c>
      <c r="J51" s="10"/>
      <c r="K51" t="str">
        <f t="shared" si="0"/>
        <v>5</v>
      </c>
    </row>
    <row r="52" spans="1:12" x14ac:dyDescent="0.25">
      <c r="A52" s="7">
        <v>6171</v>
      </c>
      <c r="B52" s="8" t="s">
        <v>18</v>
      </c>
      <c r="C52" s="7">
        <v>5038</v>
      </c>
      <c r="D52" s="8" t="s">
        <v>86</v>
      </c>
      <c r="E52" s="7"/>
      <c r="F52" s="8"/>
      <c r="G52" s="7"/>
      <c r="H52" s="9">
        <v>107.3</v>
      </c>
      <c r="I52" s="9">
        <v>107.3</v>
      </c>
      <c r="J52" s="10">
        <v>149</v>
      </c>
      <c r="K52" t="str">
        <f t="shared" si="0"/>
        <v>5</v>
      </c>
    </row>
    <row r="53" spans="1:12" x14ac:dyDescent="0.25">
      <c r="A53" s="7">
        <v>6171</v>
      </c>
      <c r="B53" s="8" t="s">
        <v>18</v>
      </c>
      <c r="C53" s="7">
        <v>5038</v>
      </c>
      <c r="D53" s="8" t="s">
        <v>86</v>
      </c>
      <c r="E53" s="7">
        <v>14007</v>
      </c>
      <c r="F53" s="8" t="s">
        <v>515</v>
      </c>
      <c r="G53" s="7"/>
      <c r="H53" s="9">
        <v>0</v>
      </c>
      <c r="I53" s="9">
        <v>0.7</v>
      </c>
      <c r="J53" s="10"/>
      <c r="K53" t="str">
        <f t="shared" si="0"/>
        <v>5</v>
      </c>
    </row>
    <row r="54" spans="1:12" x14ac:dyDescent="0.25">
      <c r="A54" s="7">
        <v>6171</v>
      </c>
      <c r="B54" s="8" t="s">
        <v>18</v>
      </c>
      <c r="C54" s="7">
        <v>5136</v>
      </c>
      <c r="D54" s="8" t="s">
        <v>276</v>
      </c>
      <c r="E54" s="7"/>
      <c r="F54" s="8"/>
      <c r="G54" s="7"/>
      <c r="H54" s="9">
        <v>60</v>
      </c>
      <c r="I54" s="9">
        <v>60</v>
      </c>
      <c r="J54" s="10">
        <v>60</v>
      </c>
      <c r="K54" t="str">
        <f t="shared" si="0"/>
        <v>5</v>
      </c>
      <c r="L54" s="18"/>
    </row>
    <row r="55" spans="1:12" x14ac:dyDescent="0.25">
      <c r="A55" s="7">
        <v>6171</v>
      </c>
      <c r="B55" s="8" t="s">
        <v>18</v>
      </c>
      <c r="C55" s="7">
        <v>5137</v>
      </c>
      <c r="D55" s="8" t="s">
        <v>340</v>
      </c>
      <c r="E55" s="7">
        <v>51371</v>
      </c>
      <c r="F55" s="8" t="s">
        <v>486</v>
      </c>
      <c r="G55" s="7"/>
      <c r="H55" s="9">
        <v>177.5</v>
      </c>
      <c r="I55" s="9">
        <v>227.5</v>
      </c>
      <c r="J55" s="10">
        <v>1319.5</v>
      </c>
      <c r="K55" t="str">
        <f t="shared" si="0"/>
        <v>5</v>
      </c>
    </row>
    <row r="56" spans="1:12" x14ac:dyDescent="0.25">
      <c r="A56" s="7">
        <v>6171</v>
      </c>
      <c r="B56" s="8" t="s">
        <v>18</v>
      </c>
      <c r="C56" s="7">
        <v>5137</v>
      </c>
      <c r="D56" s="8" t="s">
        <v>340</v>
      </c>
      <c r="E56" s="7">
        <v>51372</v>
      </c>
      <c r="F56" s="8" t="s">
        <v>487</v>
      </c>
      <c r="G56" s="7"/>
      <c r="H56" s="9">
        <v>237</v>
      </c>
      <c r="I56" s="9">
        <v>237</v>
      </c>
      <c r="J56" s="10">
        <v>200</v>
      </c>
      <c r="K56" t="str">
        <f t="shared" si="0"/>
        <v>5</v>
      </c>
    </row>
    <row r="57" spans="1:12" x14ac:dyDescent="0.25">
      <c r="A57" s="7">
        <v>6171</v>
      </c>
      <c r="B57" s="8" t="s">
        <v>18</v>
      </c>
      <c r="C57" s="7">
        <v>5139</v>
      </c>
      <c r="D57" s="8" t="s">
        <v>240</v>
      </c>
      <c r="E57" s="7">
        <v>51391</v>
      </c>
      <c r="F57" s="8" t="s">
        <v>488</v>
      </c>
      <c r="G57" s="7"/>
      <c r="H57" s="9">
        <v>510</v>
      </c>
      <c r="I57" s="9">
        <v>510</v>
      </c>
      <c r="J57" s="10">
        <v>720</v>
      </c>
      <c r="K57" t="str">
        <f t="shared" si="0"/>
        <v>5</v>
      </c>
    </row>
    <row r="58" spans="1:12" s="15" customFormat="1" ht="15.6" customHeight="1" x14ac:dyDescent="0.25">
      <c r="A58" s="7">
        <v>6171</v>
      </c>
      <c r="B58" s="8" t="s">
        <v>18</v>
      </c>
      <c r="C58" s="7">
        <v>5139</v>
      </c>
      <c r="D58" s="8" t="s">
        <v>240</v>
      </c>
      <c r="E58" s="7">
        <v>51392</v>
      </c>
      <c r="F58" s="8" t="s">
        <v>535</v>
      </c>
      <c r="G58" s="7"/>
      <c r="H58" s="9">
        <v>73</v>
      </c>
      <c r="I58" s="9">
        <v>88</v>
      </c>
      <c r="J58" s="10">
        <v>92.5</v>
      </c>
      <c r="K58" t="str">
        <f t="shared" si="0"/>
        <v>5</v>
      </c>
    </row>
    <row r="59" spans="1:12" x14ac:dyDescent="0.25">
      <c r="A59" s="7">
        <v>6171</v>
      </c>
      <c r="B59" s="8" t="s">
        <v>18</v>
      </c>
      <c r="C59" s="7">
        <v>5139</v>
      </c>
      <c r="D59" s="8" t="s">
        <v>240</v>
      </c>
      <c r="E59" s="7">
        <v>51393</v>
      </c>
      <c r="F59" s="8" t="s">
        <v>536</v>
      </c>
      <c r="G59" s="7"/>
      <c r="H59" s="9">
        <v>110</v>
      </c>
      <c r="I59" s="9">
        <v>110</v>
      </c>
      <c r="J59" s="10">
        <v>110</v>
      </c>
      <c r="K59" t="str">
        <f t="shared" si="0"/>
        <v>5</v>
      </c>
    </row>
    <row r="60" spans="1:12" x14ac:dyDescent="0.25">
      <c r="A60" s="7">
        <v>6171</v>
      </c>
      <c r="B60" s="8" t="s">
        <v>18</v>
      </c>
      <c r="C60" s="7">
        <v>5139</v>
      </c>
      <c r="D60" s="8" t="s">
        <v>240</v>
      </c>
      <c r="E60" s="7">
        <v>51394</v>
      </c>
      <c r="F60" s="8" t="s">
        <v>537</v>
      </c>
      <c r="G60" s="7"/>
      <c r="H60" s="9">
        <v>20</v>
      </c>
      <c r="I60" s="9">
        <v>20</v>
      </c>
      <c r="J60" s="10">
        <v>20</v>
      </c>
      <c r="K60" t="str">
        <f t="shared" si="0"/>
        <v>5</v>
      </c>
    </row>
    <row r="61" spans="1:12" x14ac:dyDescent="0.25">
      <c r="A61" s="7">
        <v>6171</v>
      </c>
      <c r="B61" s="8" t="s">
        <v>18</v>
      </c>
      <c r="C61" s="7">
        <v>5139</v>
      </c>
      <c r="D61" s="8" t="s">
        <v>240</v>
      </c>
      <c r="E61" s="7">
        <v>51395</v>
      </c>
      <c r="F61" s="8" t="s">
        <v>489</v>
      </c>
      <c r="G61" s="7"/>
      <c r="H61" s="9">
        <v>100</v>
      </c>
      <c r="I61" s="9">
        <v>100</v>
      </c>
      <c r="J61" s="10">
        <v>100</v>
      </c>
      <c r="K61" t="str">
        <f t="shared" si="0"/>
        <v>5</v>
      </c>
    </row>
    <row r="62" spans="1:12" x14ac:dyDescent="0.25">
      <c r="A62" s="7">
        <v>6171</v>
      </c>
      <c r="B62" s="8" t="s">
        <v>18</v>
      </c>
      <c r="C62" s="7">
        <v>5151</v>
      </c>
      <c r="D62" s="8" t="s">
        <v>10</v>
      </c>
      <c r="E62" s="7"/>
      <c r="F62" s="8"/>
      <c r="G62" s="7"/>
      <c r="H62" s="9">
        <v>80</v>
      </c>
      <c r="I62" s="9">
        <v>85.7</v>
      </c>
      <c r="J62" s="10">
        <v>100</v>
      </c>
      <c r="K62" t="str">
        <f t="shared" si="0"/>
        <v>5</v>
      </c>
    </row>
    <row r="63" spans="1:12" x14ac:dyDescent="0.25">
      <c r="A63" s="7">
        <v>6171</v>
      </c>
      <c r="B63" s="8" t="s">
        <v>18</v>
      </c>
      <c r="C63" s="7">
        <v>5153</v>
      </c>
      <c r="D63" s="8" t="s">
        <v>11</v>
      </c>
      <c r="E63" s="7"/>
      <c r="F63" s="8"/>
      <c r="G63" s="7"/>
      <c r="H63" s="9">
        <v>468</v>
      </c>
      <c r="I63" s="9">
        <v>462.3</v>
      </c>
      <c r="J63" s="10">
        <v>447</v>
      </c>
      <c r="K63" t="str">
        <f t="shared" si="0"/>
        <v>5</v>
      </c>
    </row>
    <row r="64" spans="1:12" x14ac:dyDescent="0.25">
      <c r="A64" s="7">
        <v>6171</v>
      </c>
      <c r="B64" s="8" t="s">
        <v>18</v>
      </c>
      <c r="C64" s="7">
        <v>5154</v>
      </c>
      <c r="D64" s="8" t="s">
        <v>12</v>
      </c>
      <c r="E64" s="7"/>
      <c r="F64" s="8"/>
      <c r="G64" s="7"/>
      <c r="H64" s="9">
        <v>484</v>
      </c>
      <c r="I64" s="9">
        <v>484</v>
      </c>
      <c r="J64" s="10">
        <v>710</v>
      </c>
      <c r="K64" t="str">
        <f t="shared" si="0"/>
        <v>5</v>
      </c>
    </row>
    <row r="65" spans="1:12" x14ac:dyDescent="0.25">
      <c r="A65" s="7">
        <v>6171</v>
      </c>
      <c r="B65" s="8" t="s">
        <v>18</v>
      </c>
      <c r="C65" s="7">
        <v>5156</v>
      </c>
      <c r="D65" s="8" t="s">
        <v>13</v>
      </c>
      <c r="E65" s="7"/>
      <c r="F65" s="8"/>
      <c r="G65" s="7"/>
      <c r="H65" s="9">
        <v>105</v>
      </c>
      <c r="I65" s="9">
        <v>105</v>
      </c>
      <c r="J65" s="10">
        <v>75</v>
      </c>
      <c r="K65" t="str">
        <f t="shared" si="0"/>
        <v>5</v>
      </c>
    </row>
    <row r="66" spans="1:12" x14ac:dyDescent="0.25">
      <c r="A66" s="7">
        <v>6171</v>
      </c>
      <c r="B66" s="8" t="s">
        <v>18</v>
      </c>
      <c r="C66" s="7">
        <v>5161</v>
      </c>
      <c r="D66" s="8" t="s">
        <v>115</v>
      </c>
      <c r="E66" s="7"/>
      <c r="F66" s="8"/>
      <c r="G66" s="7"/>
      <c r="H66" s="9">
        <v>700</v>
      </c>
      <c r="I66" s="9">
        <v>669</v>
      </c>
      <c r="J66" s="10">
        <v>1800</v>
      </c>
      <c r="K66" t="str">
        <f t="shared" si="0"/>
        <v>5</v>
      </c>
    </row>
    <row r="67" spans="1:12" x14ac:dyDescent="0.25">
      <c r="A67" s="7">
        <v>6171</v>
      </c>
      <c r="B67" s="8" t="s">
        <v>18</v>
      </c>
      <c r="C67" s="7">
        <v>5162</v>
      </c>
      <c r="D67" s="8" t="s">
        <v>14</v>
      </c>
      <c r="E67" s="7"/>
      <c r="F67" s="8"/>
      <c r="G67" s="7"/>
      <c r="H67" s="9">
        <v>300</v>
      </c>
      <c r="I67" s="9">
        <v>300</v>
      </c>
      <c r="J67" s="10">
        <v>396</v>
      </c>
      <c r="K67" t="str">
        <f t="shared" si="0"/>
        <v>5</v>
      </c>
    </row>
    <row r="68" spans="1:12" x14ac:dyDescent="0.25">
      <c r="A68" s="7">
        <v>6171</v>
      </c>
      <c r="B68" s="8" t="s">
        <v>18</v>
      </c>
      <c r="C68" s="7">
        <v>5163</v>
      </c>
      <c r="D68" s="8" t="s">
        <v>15</v>
      </c>
      <c r="E68" s="7">
        <v>51631</v>
      </c>
      <c r="F68" s="8" t="s">
        <v>538</v>
      </c>
      <c r="G68" s="7"/>
      <c r="H68" s="9">
        <v>75</v>
      </c>
      <c r="I68" s="9">
        <v>75</v>
      </c>
      <c r="J68" s="10">
        <v>75</v>
      </c>
      <c r="K68" t="str">
        <f t="shared" si="0"/>
        <v>5</v>
      </c>
    </row>
    <row r="69" spans="1:12" x14ac:dyDescent="0.25">
      <c r="A69" s="7">
        <v>6171</v>
      </c>
      <c r="B69" s="8" t="s">
        <v>18</v>
      </c>
      <c r="C69" s="7">
        <v>5166</v>
      </c>
      <c r="D69" s="8" t="s">
        <v>281</v>
      </c>
      <c r="E69" s="7"/>
      <c r="F69" s="8"/>
      <c r="G69" s="7"/>
      <c r="H69" s="9">
        <v>300</v>
      </c>
      <c r="I69" s="9">
        <v>300</v>
      </c>
      <c r="J69" s="10">
        <v>150</v>
      </c>
      <c r="K69" t="str">
        <f t="shared" ref="K69:K132" si="2">LEFT(C69,1)</f>
        <v>5</v>
      </c>
    </row>
    <row r="70" spans="1:12" x14ac:dyDescent="0.25">
      <c r="A70" s="7">
        <v>6171</v>
      </c>
      <c r="B70" s="8" t="s">
        <v>18</v>
      </c>
      <c r="C70" s="7">
        <v>5167</v>
      </c>
      <c r="D70" s="8" t="s">
        <v>59</v>
      </c>
      <c r="E70" s="7">
        <v>14007</v>
      </c>
      <c r="F70" s="8" t="s">
        <v>515</v>
      </c>
      <c r="G70" s="7"/>
      <c r="H70" s="9">
        <v>0</v>
      </c>
      <c r="I70" s="9">
        <v>16.100000000000001</v>
      </c>
      <c r="J70" s="10"/>
      <c r="K70" t="str">
        <f t="shared" si="2"/>
        <v>5</v>
      </c>
    </row>
    <row r="71" spans="1:12" x14ac:dyDescent="0.25">
      <c r="A71" s="7">
        <v>6171</v>
      </c>
      <c r="B71" s="8" t="s">
        <v>18</v>
      </c>
      <c r="C71" s="7">
        <v>5167</v>
      </c>
      <c r="D71" s="8" t="s">
        <v>59</v>
      </c>
      <c r="E71" s="7">
        <v>14007</v>
      </c>
      <c r="F71" s="8" t="s">
        <v>515</v>
      </c>
      <c r="G71" s="7">
        <v>13013</v>
      </c>
      <c r="H71" s="9">
        <v>0</v>
      </c>
      <c r="I71" s="9">
        <v>304.7</v>
      </c>
      <c r="J71" s="10"/>
      <c r="K71" t="str">
        <f t="shared" si="2"/>
        <v>5</v>
      </c>
    </row>
    <row r="72" spans="1:12" x14ac:dyDescent="0.25">
      <c r="A72" s="7">
        <v>6171</v>
      </c>
      <c r="B72" s="8" t="s">
        <v>18</v>
      </c>
      <c r="C72" s="7">
        <v>5167</v>
      </c>
      <c r="D72" s="8" t="s">
        <v>59</v>
      </c>
      <c r="E72" s="7">
        <v>51671</v>
      </c>
      <c r="F72" s="8" t="s">
        <v>490</v>
      </c>
      <c r="G72" s="7"/>
      <c r="H72" s="9">
        <v>463</v>
      </c>
      <c r="I72" s="9">
        <v>463</v>
      </c>
      <c r="J72" s="10">
        <v>400</v>
      </c>
      <c r="K72" t="str">
        <f t="shared" si="2"/>
        <v>5</v>
      </c>
    </row>
    <row r="73" spans="1:12" x14ac:dyDescent="0.25">
      <c r="A73" s="7">
        <v>6171</v>
      </c>
      <c r="B73" s="8" t="s">
        <v>18</v>
      </c>
      <c r="C73" s="7">
        <v>5167</v>
      </c>
      <c r="D73" s="8" t="s">
        <v>59</v>
      </c>
      <c r="E73" s="7">
        <v>51672</v>
      </c>
      <c r="F73" s="8" t="s">
        <v>500</v>
      </c>
      <c r="G73" s="7"/>
      <c r="H73" s="9">
        <v>117</v>
      </c>
      <c r="I73" s="9">
        <v>117</v>
      </c>
      <c r="J73" s="10">
        <v>100</v>
      </c>
      <c r="K73" t="str">
        <f t="shared" si="2"/>
        <v>5</v>
      </c>
    </row>
    <row r="74" spans="1:12" x14ac:dyDescent="0.25">
      <c r="A74" s="7">
        <v>6171</v>
      </c>
      <c r="B74" s="8" t="s">
        <v>18</v>
      </c>
      <c r="C74" s="7">
        <v>5168</v>
      </c>
      <c r="D74" s="8" t="s">
        <v>237</v>
      </c>
      <c r="E74" s="7"/>
      <c r="F74" s="8"/>
      <c r="G74" s="7"/>
      <c r="H74" s="9">
        <v>1940.4</v>
      </c>
      <c r="I74" s="9">
        <v>1890.4</v>
      </c>
      <c r="J74" s="10">
        <v>3597</v>
      </c>
      <c r="K74" t="str">
        <f t="shared" si="2"/>
        <v>5</v>
      </c>
    </row>
    <row r="75" spans="1:12" x14ac:dyDescent="0.25">
      <c r="A75" s="7">
        <v>6171</v>
      </c>
      <c r="B75" s="8" t="s">
        <v>18</v>
      </c>
      <c r="C75" s="7">
        <v>5168</v>
      </c>
      <c r="D75" s="8" t="s">
        <v>237</v>
      </c>
      <c r="E75" s="7">
        <v>14010</v>
      </c>
      <c r="F75" s="8" t="s">
        <v>539</v>
      </c>
      <c r="G75" s="7"/>
      <c r="H75" s="9">
        <v>436</v>
      </c>
      <c r="I75" s="9">
        <v>436</v>
      </c>
      <c r="J75" s="10">
        <v>436</v>
      </c>
      <c r="K75" t="str">
        <f t="shared" si="2"/>
        <v>5</v>
      </c>
    </row>
    <row r="76" spans="1:12" x14ac:dyDescent="0.25">
      <c r="A76" s="7">
        <v>6171</v>
      </c>
      <c r="B76" s="8" t="s">
        <v>18</v>
      </c>
      <c r="C76" s="7">
        <v>5169</v>
      </c>
      <c r="D76" s="8" t="s">
        <v>6</v>
      </c>
      <c r="E76" s="7">
        <v>14006</v>
      </c>
      <c r="F76" s="8"/>
      <c r="G76" s="7"/>
      <c r="H76" s="9">
        <v>0</v>
      </c>
      <c r="I76" s="9">
        <v>7.8</v>
      </c>
      <c r="J76" s="10">
        <v>1700</v>
      </c>
      <c r="K76" t="str">
        <f t="shared" si="2"/>
        <v>5</v>
      </c>
    </row>
    <row r="77" spans="1:12" x14ac:dyDescent="0.25">
      <c r="A77" s="7">
        <v>6171</v>
      </c>
      <c r="B77" s="8" t="s">
        <v>18</v>
      </c>
      <c r="C77" s="7">
        <v>5169</v>
      </c>
      <c r="D77" s="8" t="s">
        <v>6</v>
      </c>
      <c r="E77" s="7">
        <v>14006</v>
      </c>
      <c r="F77" s="8"/>
      <c r="G77" s="7">
        <v>13013</v>
      </c>
      <c r="H77" s="9">
        <v>0</v>
      </c>
      <c r="I77" s="9">
        <v>173.7</v>
      </c>
      <c r="J77" s="10"/>
      <c r="K77" t="str">
        <f t="shared" si="2"/>
        <v>5</v>
      </c>
      <c r="L77" s="18"/>
    </row>
    <row r="78" spans="1:12" x14ac:dyDescent="0.25">
      <c r="A78" s="7">
        <v>6171</v>
      </c>
      <c r="B78" s="8" t="s">
        <v>18</v>
      </c>
      <c r="C78" s="7">
        <v>5169</v>
      </c>
      <c r="D78" s="8" t="s">
        <v>6</v>
      </c>
      <c r="E78" s="7">
        <v>14007</v>
      </c>
      <c r="F78" s="8" t="s">
        <v>515</v>
      </c>
      <c r="G78" s="7"/>
      <c r="H78" s="9">
        <v>180</v>
      </c>
      <c r="I78" s="9">
        <v>125.2</v>
      </c>
      <c r="J78" s="10"/>
      <c r="K78" t="str">
        <f t="shared" si="2"/>
        <v>5</v>
      </c>
    </row>
    <row r="79" spans="1:12" x14ac:dyDescent="0.25">
      <c r="A79" s="7">
        <v>6171</v>
      </c>
      <c r="B79" s="8" t="s">
        <v>18</v>
      </c>
      <c r="C79" s="7">
        <v>5169</v>
      </c>
      <c r="D79" s="8" t="s">
        <v>6</v>
      </c>
      <c r="E79" s="7">
        <v>14007</v>
      </c>
      <c r="F79" s="8" t="s">
        <v>515</v>
      </c>
      <c r="G79" s="7">
        <v>13013</v>
      </c>
      <c r="H79" s="9">
        <v>1033</v>
      </c>
      <c r="I79" s="9">
        <v>638.29999999999995</v>
      </c>
      <c r="J79" s="10"/>
      <c r="K79" t="str">
        <f t="shared" si="2"/>
        <v>5</v>
      </c>
    </row>
    <row r="80" spans="1:12" x14ac:dyDescent="0.25">
      <c r="A80" s="7">
        <v>6171</v>
      </c>
      <c r="B80" s="8" t="s">
        <v>18</v>
      </c>
      <c r="C80" s="7">
        <v>5169</v>
      </c>
      <c r="D80" s="8" t="s">
        <v>6</v>
      </c>
      <c r="E80" s="7">
        <v>51691</v>
      </c>
      <c r="F80" s="8" t="s">
        <v>540</v>
      </c>
      <c r="G80" s="7"/>
      <c r="H80" s="9">
        <v>455</v>
      </c>
      <c r="I80" s="9">
        <v>455</v>
      </c>
      <c r="J80" s="10">
        <v>858</v>
      </c>
      <c r="K80" t="str">
        <f t="shared" si="2"/>
        <v>5</v>
      </c>
    </row>
    <row r="81" spans="1:13" x14ac:dyDescent="0.25">
      <c r="A81" s="7">
        <v>6171</v>
      </c>
      <c r="B81" s="8" t="s">
        <v>18</v>
      </c>
      <c r="C81" s="7">
        <v>5169</v>
      </c>
      <c r="D81" s="8" t="s">
        <v>6</v>
      </c>
      <c r="E81" s="7">
        <v>51692</v>
      </c>
      <c r="F81" s="8" t="s">
        <v>501</v>
      </c>
      <c r="G81" s="7"/>
      <c r="H81" s="9">
        <v>600</v>
      </c>
      <c r="I81" s="9">
        <v>600</v>
      </c>
      <c r="J81" s="10">
        <v>700</v>
      </c>
      <c r="K81" t="str">
        <f t="shared" si="2"/>
        <v>5</v>
      </c>
      <c r="L81" s="18"/>
    </row>
    <row r="82" spans="1:13" x14ac:dyDescent="0.25">
      <c r="A82" s="7">
        <v>6171</v>
      </c>
      <c r="B82" s="8" t="s">
        <v>18</v>
      </c>
      <c r="C82" s="7">
        <v>5169</v>
      </c>
      <c r="D82" s="8" t="s">
        <v>6</v>
      </c>
      <c r="E82" s="7">
        <v>51693</v>
      </c>
      <c r="F82" s="8" t="s">
        <v>541</v>
      </c>
      <c r="G82" s="7"/>
      <c r="H82" s="9">
        <v>320</v>
      </c>
      <c r="I82" s="9">
        <v>320</v>
      </c>
      <c r="J82" s="10">
        <v>340</v>
      </c>
      <c r="K82" t="str">
        <f t="shared" si="2"/>
        <v>5</v>
      </c>
    </row>
    <row r="83" spans="1:13" x14ac:dyDescent="0.25">
      <c r="A83" s="7">
        <v>6171</v>
      </c>
      <c r="B83" s="8" t="s">
        <v>18</v>
      </c>
      <c r="C83" s="7">
        <v>5169</v>
      </c>
      <c r="D83" s="8" t="s">
        <v>6</v>
      </c>
      <c r="E83" s="7">
        <v>51694</v>
      </c>
      <c r="F83" s="8" t="s">
        <v>542</v>
      </c>
      <c r="G83" s="7"/>
      <c r="H83" s="9">
        <v>500</v>
      </c>
      <c r="I83" s="9">
        <v>500</v>
      </c>
      <c r="J83" s="10">
        <v>400</v>
      </c>
      <c r="K83" t="str">
        <f t="shared" si="2"/>
        <v>5</v>
      </c>
    </row>
    <row r="84" spans="1:13" x14ac:dyDescent="0.25">
      <c r="A84" s="7">
        <v>6171</v>
      </c>
      <c r="B84" s="8" t="s">
        <v>18</v>
      </c>
      <c r="C84" s="7">
        <v>5169</v>
      </c>
      <c r="D84" s="8" t="s">
        <v>6</v>
      </c>
      <c r="E84" s="7">
        <v>51695</v>
      </c>
      <c r="F84" s="8" t="s">
        <v>543</v>
      </c>
      <c r="G84" s="7"/>
      <c r="H84" s="9">
        <v>30</v>
      </c>
      <c r="I84" s="9">
        <v>30</v>
      </c>
      <c r="J84" s="10">
        <v>25</v>
      </c>
      <c r="K84" t="str">
        <f t="shared" si="2"/>
        <v>5</v>
      </c>
    </row>
    <row r="85" spans="1:13" x14ac:dyDescent="0.25">
      <c r="A85" s="7">
        <v>6171</v>
      </c>
      <c r="B85" s="8" t="s">
        <v>18</v>
      </c>
      <c r="C85" s="7">
        <v>5171</v>
      </c>
      <c r="D85" s="8" t="s">
        <v>16</v>
      </c>
      <c r="E85" s="7">
        <v>51711</v>
      </c>
      <c r="F85" s="8" t="s">
        <v>544</v>
      </c>
      <c r="G85" s="7"/>
      <c r="H85" s="9">
        <v>477</v>
      </c>
      <c r="I85" s="9">
        <v>477</v>
      </c>
      <c r="J85" s="10">
        <v>250</v>
      </c>
      <c r="K85" t="str">
        <f t="shared" si="2"/>
        <v>5</v>
      </c>
    </row>
    <row r="86" spans="1:13" x14ac:dyDescent="0.25">
      <c r="A86" s="7">
        <v>6171</v>
      </c>
      <c r="B86" s="8" t="s">
        <v>18</v>
      </c>
      <c r="C86" s="7">
        <v>5171</v>
      </c>
      <c r="D86" s="8" t="s">
        <v>16</v>
      </c>
      <c r="E86" s="7">
        <v>51712</v>
      </c>
      <c r="F86" s="8" t="s">
        <v>545</v>
      </c>
      <c r="G86" s="7"/>
      <c r="H86" s="9">
        <v>85</v>
      </c>
      <c r="I86" s="9">
        <v>70</v>
      </c>
      <c r="J86" s="10">
        <v>85</v>
      </c>
      <c r="K86" t="str">
        <f t="shared" si="2"/>
        <v>5</v>
      </c>
    </row>
    <row r="87" spans="1:13" x14ac:dyDescent="0.25">
      <c r="A87" s="7">
        <v>6171</v>
      </c>
      <c r="B87" s="8" t="s">
        <v>18</v>
      </c>
      <c r="C87" s="7">
        <v>5171</v>
      </c>
      <c r="D87" s="8" t="s">
        <v>16</v>
      </c>
      <c r="E87" s="7">
        <v>51713</v>
      </c>
      <c r="F87" s="8" t="s">
        <v>491</v>
      </c>
      <c r="G87" s="7"/>
      <c r="H87" s="9">
        <v>80</v>
      </c>
      <c r="I87" s="9">
        <v>84</v>
      </c>
      <c r="J87" s="10">
        <v>75</v>
      </c>
      <c r="K87" t="str">
        <f t="shared" si="2"/>
        <v>5</v>
      </c>
    </row>
    <row r="88" spans="1:13" x14ac:dyDescent="0.25">
      <c r="A88" s="7">
        <v>6171</v>
      </c>
      <c r="B88" s="8" t="s">
        <v>18</v>
      </c>
      <c r="C88" s="7">
        <v>5173</v>
      </c>
      <c r="D88" s="8" t="s">
        <v>277</v>
      </c>
      <c r="E88" s="7"/>
      <c r="F88" s="8"/>
      <c r="G88" s="7"/>
      <c r="H88" s="9">
        <v>80</v>
      </c>
      <c r="I88" s="9">
        <v>70.3</v>
      </c>
      <c r="J88" s="10">
        <v>50</v>
      </c>
      <c r="K88" t="str">
        <f t="shared" si="2"/>
        <v>5</v>
      </c>
      <c r="M88" s="18"/>
    </row>
    <row r="89" spans="1:13" x14ac:dyDescent="0.25">
      <c r="A89" s="7">
        <v>6171</v>
      </c>
      <c r="B89" s="8" t="s">
        <v>18</v>
      </c>
      <c r="C89" s="7">
        <v>5175</v>
      </c>
      <c r="D89" s="8" t="s">
        <v>91</v>
      </c>
      <c r="E89" s="7"/>
      <c r="F89" s="8"/>
      <c r="G89" s="7"/>
      <c r="H89" s="9">
        <v>15</v>
      </c>
      <c r="I89" s="9">
        <v>15</v>
      </c>
      <c r="J89" s="10">
        <v>15</v>
      </c>
      <c r="K89" t="str">
        <f t="shared" si="2"/>
        <v>5</v>
      </c>
    </row>
    <row r="90" spans="1:13" x14ac:dyDescent="0.25">
      <c r="A90" s="7">
        <v>6171</v>
      </c>
      <c r="B90" s="8" t="s">
        <v>18</v>
      </c>
      <c r="C90" s="7">
        <v>5192</v>
      </c>
      <c r="D90" s="8" t="s">
        <v>116</v>
      </c>
      <c r="E90" s="7"/>
      <c r="F90" s="8"/>
      <c r="G90" s="7"/>
      <c r="H90" s="9">
        <v>0</v>
      </c>
      <c r="I90" s="9">
        <v>9.6999999999999993</v>
      </c>
      <c r="J90" s="10"/>
      <c r="K90" t="str">
        <f t="shared" si="2"/>
        <v>5</v>
      </c>
      <c r="M90" s="18"/>
    </row>
    <row r="91" spans="1:13" x14ac:dyDescent="0.25">
      <c r="A91" s="7">
        <v>6171</v>
      </c>
      <c r="B91" s="8" t="s">
        <v>18</v>
      </c>
      <c r="C91" s="7">
        <v>5194</v>
      </c>
      <c r="D91" s="8" t="s">
        <v>92</v>
      </c>
      <c r="E91" s="7"/>
      <c r="F91" s="8"/>
      <c r="G91" s="7"/>
      <c r="H91" s="9">
        <v>4</v>
      </c>
      <c r="I91" s="9">
        <v>4</v>
      </c>
      <c r="J91" s="10">
        <v>4</v>
      </c>
      <c r="K91" t="str">
        <f t="shared" si="2"/>
        <v>5</v>
      </c>
    </row>
    <row r="92" spans="1:13" x14ac:dyDescent="0.25">
      <c r="A92" s="7">
        <v>6171</v>
      </c>
      <c r="B92" s="8" t="s">
        <v>18</v>
      </c>
      <c r="C92" s="7">
        <v>5362</v>
      </c>
      <c r="D92" s="8" t="s">
        <v>272</v>
      </c>
      <c r="E92" s="7"/>
      <c r="F92" s="8"/>
      <c r="G92" s="7"/>
      <c r="H92" s="9">
        <v>30</v>
      </c>
      <c r="I92" s="9">
        <v>30</v>
      </c>
      <c r="J92" s="10">
        <v>30</v>
      </c>
      <c r="K92" t="str">
        <f t="shared" si="2"/>
        <v>5</v>
      </c>
    </row>
    <row r="93" spans="1:13" x14ac:dyDescent="0.25">
      <c r="A93" s="7">
        <v>6171</v>
      </c>
      <c r="B93" s="8" t="s">
        <v>18</v>
      </c>
      <c r="C93" s="7">
        <v>5363</v>
      </c>
      <c r="D93" s="8" t="s">
        <v>302</v>
      </c>
      <c r="E93" s="7"/>
      <c r="F93" s="8"/>
      <c r="G93" s="7"/>
      <c r="H93" s="9">
        <v>0</v>
      </c>
      <c r="I93" s="9">
        <v>31</v>
      </c>
      <c r="J93" s="10"/>
      <c r="K93" t="str">
        <f t="shared" si="2"/>
        <v>5</v>
      </c>
    </row>
    <row r="94" spans="1:13" x14ac:dyDescent="0.25">
      <c r="A94" s="7">
        <v>6171</v>
      </c>
      <c r="B94" s="8" t="s">
        <v>18</v>
      </c>
      <c r="C94" s="7">
        <v>5424</v>
      </c>
      <c r="D94" s="8" t="s">
        <v>88</v>
      </c>
      <c r="E94" s="7"/>
      <c r="F94" s="8"/>
      <c r="G94" s="7"/>
      <c r="H94" s="9">
        <v>0</v>
      </c>
      <c r="I94" s="9">
        <v>364.9</v>
      </c>
      <c r="J94" s="10"/>
      <c r="K94" t="str">
        <f t="shared" si="2"/>
        <v>5</v>
      </c>
    </row>
    <row r="95" spans="1:13" x14ac:dyDescent="0.25">
      <c r="A95" s="7">
        <v>6171</v>
      </c>
      <c r="B95" s="8" t="s">
        <v>18</v>
      </c>
      <c r="C95" s="7">
        <v>5499</v>
      </c>
      <c r="D95" s="8" t="s">
        <v>282</v>
      </c>
      <c r="E95" s="7"/>
      <c r="F95" s="8"/>
      <c r="G95" s="7"/>
      <c r="H95" s="9">
        <v>850.8</v>
      </c>
      <c r="I95" s="9">
        <v>850.8</v>
      </c>
      <c r="J95" s="10">
        <v>1412.2</v>
      </c>
      <c r="K95" t="str">
        <f t="shared" si="2"/>
        <v>5</v>
      </c>
    </row>
    <row r="96" spans="1:13" x14ac:dyDescent="0.25">
      <c r="A96" s="7">
        <v>6171</v>
      </c>
      <c r="B96" s="8" t="s">
        <v>18</v>
      </c>
      <c r="C96" s="7">
        <v>6111</v>
      </c>
      <c r="D96" s="8" t="s">
        <v>117</v>
      </c>
      <c r="E96" s="7">
        <v>14006</v>
      </c>
      <c r="F96" s="8"/>
      <c r="G96" s="7"/>
      <c r="H96" s="9">
        <v>0</v>
      </c>
      <c r="I96" s="9">
        <v>15</v>
      </c>
      <c r="J96" s="10"/>
      <c r="K96" t="str">
        <f t="shared" si="2"/>
        <v>6</v>
      </c>
    </row>
    <row r="97" spans="1:11" x14ac:dyDescent="0.25">
      <c r="A97" s="7">
        <v>6171</v>
      </c>
      <c r="B97" s="8" t="s">
        <v>18</v>
      </c>
      <c r="C97" s="7">
        <v>6111</v>
      </c>
      <c r="D97" s="8" t="s">
        <v>117</v>
      </c>
      <c r="E97" s="7">
        <v>14006</v>
      </c>
      <c r="F97" s="8"/>
      <c r="G97" s="7">
        <v>13013</v>
      </c>
      <c r="H97" s="9">
        <v>0</v>
      </c>
      <c r="I97" s="9">
        <v>273.5</v>
      </c>
      <c r="J97" s="10"/>
      <c r="K97" t="str">
        <f t="shared" si="2"/>
        <v>6</v>
      </c>
    </row>
    <row r="98" spans="1:11" x14ac:dyDescent="0.25">
      <c r="A98" s="23" t="s">
        <v>219</v>
      </c>
      <c r="B98" s="24"/>
      <c r="C98" s="23"/>
      <c r="D98" s="24"/>
      <c r="E98" s="23"/>
      <c r="F98" s="24"/>
      <c r="G98" s="23"/>
      <c r="H98" s="25">
        <f>SUM(H28:H97)</f>
        <v>45949.100000000006</v>
      </c>
      <c r="I98" s="25">
        <f>SUM(I28:I97)</f>
        <v>47132.299999999996</v>
      </c>
      <c r="J98" s="25">
        <f>SUM(J28:J97)</f>
        <v>64489</v>
      </c>
      <c r="K98" t="str">
        <f t="shared" si="2"/>
        <v/>
      </c>
    </row>
    <row r="99" spans="1:11" x14ac:dyDescent="0.25">
      <c r="A99" s="11" t="s">
        <v>220</v>
      </c>
      <c r="B99" s="12"/>
      <c r="C99" s="11"/>
      <c r="D99" s="12"/>
      <c r="E99" s="11"/>
      <c r="F99" s="12"/>
      <c r="G99" s="11"/>
      <c r="H99" s="13">
        <f>SUM(H27)</f>
        <v>1067</v>
      </c>
      <c r="I99" s="13">
        <f>SUM(I27)</f>
        <v>1776.7</v>
      </c>
      <c r="J99" s="13">
        <f>SUM(J27)</f>
        <v>334</v>
      </c>
      <c r="K99" t="str">
        <f t="shared" si="2"/>
        <v/>
      </c>
    </row>
    <row r="100" spans="1:11" x14ac:dyDescent="0.25">
      <c r="A100" s="11" t="s">
        <v>221</v>
      </c>
      <c r="B100" s="12"/>
      <c r="C100" s="11"/>
      <c r="D100" s="12"/>
      <c r="E100" s="11"/>
      <c r="F100" s="12"/>
      <c r="G100" s="11"/>
      <c r="H100" s="13">
        <f>SUM(H98)</f>
        <v>45949.100000000006</v>
      </c>
      <c r="I100" s="13">
        <f t="shared" ref="I100:J100" si="3">SUM(I98)</f>
        <v>47132.299999999996</v>
      </c>
      <c r="J100" s="13">
        <f t="shared" si="3"/>
        <v>64489</v>
      </c>
      <c r="K100" t="str">
        <f t="shared" si="2"/>
        <v/>
      </c>
    </row>
    <row r="101" spans="1:11" x14ac:dyDescent="0.25">
      <c r="A101" s="11" t="s">
        <v>222</v>
      </c>
      <c r="B101" s="12"/>
      <c r="C101" s="11"/>
      <c r="D101" s="12"/>
      <c r="E101" s="11"/>
      <c r="F101" s="12"/>
      <c r="G101" s="11"/>
      <c r="H101" s="13">
        <f>H99-H100</f>
        <v>-44882.100000000006</v>
      </c>
      <c r="I101" s="13">
        <f t="shared" ref="I101:J101" si="4">I99-I100</f>
        <v>-45355.6</v>
      </c>
      <c r="J101" s="13">
        <f t="shared" si="4"/>
        <v>-64155</v>
      </c>
      <c r="K101" t="str">
        <f t="shared" si="2"/>
        <v/>
      </c>
    </row>
    <row r="102" spans="1:11" ht="15.6" x14ac:dyDescent="0.25">
      <c r="A102" s="45" t="s">
        <v>121</v>
      </c>
      <c r="B102" s="45"/>
      <c r="C102" s="45"/>
      <c r="D102" s="45"/>
      <c r="E102" s="45"/>
      <c r="F102" s="45"/>
      <c r="G102" s="45"/>
      <c r="H102" s="45"/>
      <c r="I102" s="45"/>
      <c r="J102" s="46"/>
      <c r="K102" t="str">
        <f t="shared" si="2"/>
        <v/>
      </c>
    </row>
    <row r="103" spans="1:11" x14ac:dyDescent="0.25">
      <c r="A103" s="7">
        <v>6112</v>
      </c>
      <c r="B103" s="8" t="s">
        <v>119</v>
      </c>
      <c r="C103" s="7">
        <v>5021</v>
      </c>
      <c r="D103" s="8" t="s">
        <v>9</v>
      </c>
      <c r="E103" s="7"/>
      <c r="F103" s="8"/>
      <c r="G103" s="7"/>
      <c r="H103" s="9">
        <v>0</v>
      </c>
      <c r="I103" s="9">
        <v>5.5</v>
      </c>
      <c r="J103" s="10"/>
      <c r="K103" t="str">
        <f t="shared" si="2"/>
        <v>5</v>
      </c>
    </row>
    <row r="104" spans="1:11" x14ac:dyDescent="0.25">
      <c r="A104" s="7">
        <v>6112</v>
      </c>
      <c r="B104" s="8" t="s">
        <v>119</v>
      </c>
      <c r="C104" s="7">
        <v>5023</v>
      </c>
      <c r="D104" s="8" t="s">
        <v>120</v>
      </c>
      <c r="E104" s="7"/>
      <c r="F104" s="8"/>
      <c r="G104" s="7"/>
      <c r="H104" s="9">
        <v>2900</v>
      </c>
      <c r="I104" s="9">
        <v>2891.5</v>
      </c>
      <c r="J104" s="10">
        <v>3444</v>
      </c>
      <c r="K104" t="str">
        <f t="shared" si="2"/>
        <v>5</v>
      </c>
    </row>
    <row r="105" spans="1:11" x14ac:dyDescent="0.25">
      <c r="A105" s="7">
        <v>6112</v>
      </c>
      <c r="B105" s="8" t="s">
        <v>119</v>
      </c>
      <c r="C105" s="7">
        <v>5031</v>
      </c>
      <c r="D105" s="8" t="s">
        <v>234</v>
      </c>
      <c r="E105" s="7"/>
      <c r="F105" s="8"/>
      <c r="G105" s="7"/>
      <c r="H105" s="9">
        <v>490</v>
      </c>
      <c r="I105" s="9">
        <v>490</v>
      </c>
      <c r="J105" s="10">
        <v>490</v>
      </c>
      <c r="K105" t="str">
        <f t="shared" si="2"/>
        <v>5</v>
      </c>
    </row>
    <row r="106" spans="1:11" x14ac:dyDescent="0.25">
      <c r="A106" s="7">
        <v>6112</v>
      </c>
      <c r="B106" s="8" t="s">
        <v>119</v>
      </c>
      <c r="C106" s="7">
        <v>5032</v>
      </c>
      <c r="D106" s="8" t="s">
        <v>236</v>
      </c>
      <c r="E106" s="7"/>
      <c r="F106" s="8"/>
      <c r="G106" s="7"/>
      <c r="H106" s="9">
        <v>261</v>
      </c>
      <c r="I106" s="9">
        <v>261</v>
      </c>
      <c r="J106" s="10">
        <v>261</v>
      </c>
      <c r="K106" t="str">
        <f t="shared" si="2"/>
        <v>5</v>
      </c>
    </row>
    <row r="107" spans="1:11" x14ac:dyDescent="0.25">
      <c r="A107" s="7">
        <v>6112</v>
      </c>
      <c r="B107" s="8" t="s">
        <v>119</v>
      </c>
      <c r="C107" s="7">
        <v>5167</v>
      </c>
      <c r="D107" s="8" t="s">
        <v>59</v>
      </c>
      <c r="E107" s="7"/>
      <c r="F107" s="8"/>
      <c r="G107" s="7"/>
      <c r="H107" s="9">
        <v>5</v>
      </c>
      <c r="I107" s="9">
        <v>5</v>
      </c>
      <c r="J107" s="10"/>
      <c r="K107" t="str">
        <f t="shared" si="2"/>
        <v>5</v>
      </c>
    </row>
    <row r="108" spans="1:11" x14ac:dyDescent="0.25">
      <c r="A108" s="7">
        <v>6112</v>
      </c>
      <c r="B108" s="8" t="s">
        <v>119</v>
      </c>
      <c r="C108" s="7">
        <v>5169</v>
      </c>
      <c r="D108" s="8" t="s">
        <v>546</v>
      </c>
      <c r="E108" s="7"/>
      <c r="F108" s="8"/>
      <c r="G108" s="7"/>
      <c r="H108" s="9"/>
      <c r="I108" s="9"/>
      <c r="J108" s="37">
        <v>15</v>
      </c>
      <c r="K108" t="str">
        <f t="shared" si="2"/>
        <v>5</v>
      </c>
    </row>
    <row r="109" spans="1:11" x14ac:dyDescent="0.25">
      <c r="A109" s="7">
        <v>6112</v>
      </c>
      <c r="B109" s="8" t="s">
        <v>119</v>
      </c>
      <c r="C109" s="7">
        <v>5175</v>
      </c>
      <c r="D109" s="8" t="s">
        <v>91</v>
      </c>
      <c r="E109" s="7"/>
      <c r="F109" s="8"/>
      <c r="G109" s="7"/>
      <c r="H109" s="9">
        <v>5</v>
      </c>
      <c r="I109" s="9">
        <v>5</v>
      </c>
      <c r="J109" s="10">
        <v>5</v>
      </c>
      <c r="K109" t="str">
        <f t="shared" si="2"/>
        <v>5</v>
      </c>
    </row>
    <row r="110" spans="1:11" x14ac:dyDescent="0.25">
      <c r="A110" s="7">
        <v>6112</v>
      </c>
      <c r="B110" s="8" t="s">
        <v>119</v>
      </c>
      <c r="C110" s="7">
        <v>5179</v>
      </c>
      <c r="D110" s="8" t="s">
        <v>271</v>
      </c>
      <c r="E110" s="7"/>
      <c r="F110" s="8"/>
      <c r="G110" s="7"/>
      <c r="H110" s="9">
        <v>5</v>
      </c>
      <c r="I110" s="9">
        <v>8</v>
      </c>
      <c r="J110" s="10"/>
      <c r="K110" t="str">
        <f t="shared" si="2"/>
        <v>5</v>
      </c>
    </row>
    <row r="111" spans="1:11" x14ac:dyDescent="0.25">
      <c r="A111" s="7">
        <v>6112</v>
      </c>
      <c r="B111" s="8" t="s">
        <v>119</v>
      </c>
      <c r="C111" s="7">
        <v>5194</v>
      </c>
      <c r="D111" s="8" t="s">
        <v>92</v>
      </c>
      <c r="E111" s="7"/>
      <c r="F111" s="8"/>
      <c r="G111" s="7"/>
      <c r="H111" s="9">
        <v>30</v>
      </c>
      <c r="I111" s="9">
        <v>30</v>
      </c>
      <c r="J111" s="10">
        <v>30</v>
      </c>
      <c r="K111" t="str">
        <f t="shared" si="2"/>
        <v>5</v>
      </c>
    </row>
    <row r="112" spans="1:11" x14ac:dyDescent="0.25">
      <c r="A112" s="7">
        <v>6112</v>
      </c>
      <c r="B112" s="8" t="s">
        <v>119</v>
      </c>
      <c r="C112" s="7">
        <v>5499</v>
      </c>
      <c r="D112" s="8" t="s">
        <v>282</v>
      </c>
      <c r="E112" s="7"/>
      <c r="F112" s="8"/>
      <c r="G112" s="7"/>
      <c r="H112" s="9">
        <v>28.3</v>
      </c>
      <c r="I112" s="9">
        <v>28.3</v>
      </c>
      <c r="J112" s="10">
        <v>60</v>
      </c>
      <c r="K112" t="str">
        <f t="shared" si="2"/>
        <v>5</v>
      </c>
    </row>
    <row r="113" spans="1:11" x14ac:dyDescent="0.25">
      <c r="A113" s="23" t="s">
        <v>223</v>
      </c>
      <c r="B113" s="24"/>
      <c r="C113" s="23"/>
      <c r="D113" s="24"/>
      <c r="E113" s="23"/>
      <c r="F113" s="24"/>
      <c r="G113" s="23"/>
      <c r="H113" s="25">
        <f>SUM(H103:H112)</f>
        <v>3724.3</v>
      </c>
      <c r="I113" s="25">
        <f>SUM(I103:I112)</f>
        <v>3724.3</v>
      </c>
      <c r="J113" s="25">
        <f>SUM(J103:J112)</f>
        <v>4305</v>
      </c>
      <c r="K113" t="str">
        <f t="shared" si="2"/>
        <v/>
      </c>
    </row>
    <row r="114" spans="1:11" x14ac:dyDescent="0.25">
      <c r="A114" s="11" t="s">
        <v>224</v>
      </c>
      <c r="B114" s="12"/>
      <c r="C114" s="11"/>
      <c r="D114" s="12"/>
      <c r="E114" s="11"/>
      <c r="F114" s="12"/>
      <c r="G114" s="11"/>
      <c r="H114" s="13">
        <f>SUM(H113)</f>
        <v>3724.3</v>
      </c>
      <c r="I114" s="13">
        <f t="shared" ref="I114:J114" si="5">SUM(I113)</f>
        <v>3724.3</v>
      </c>
      <c r="J114" s="13">
        <f t="shared" si="5"/>
        <v>4305</v>
      </c>
      <c r="K114" t="str">
        <f t="shared" si="2"/>
        <v/>
      </c>
    </row>
    <row r="115" spans="1:11" x14ac:dyDescent="0.25">
      <c r="K115" t="str">
        <f t="shared" si="2"/>
        <v/>
      </c>
    </row>
    <row r="116" spans="1:11" x14ac:dyDescent="0.25">
      <c r="A116" s="4" t="s">
        <v>225</v>
      </c>
      <c r="B116" s="5"/>
      <c r="C116" s="4"/>
      <c r="D116" s="5"/>
      <c r="E116" s="4"/>
      <c r="F116" s="5"/>
      <c r="G116" s="4"/>
      <c r="H116" s="6">
        <f>SUM(H27)</f>
        <v>1067</v>
      </c>
      <c r="I116" s="6">
        <f>SUM(I27)</f>
        <v>1776.7</v>
      </c>
      <c r="J116" s="6">
        <f>SUM(J27)</f>
        <v>334</v>
      </c>
      <c r="K116" t="str">
        <f t="shared" si="2"/>
        <v/>
      </c>
    </row>
    <row r="117" spans="1:11" x14ac:dyDescent="0.25">
      <c r="A117" s="4" t="s">
        <v>226</v>
      </c>
      <c r="B117" s="5"/>
      <c r="C117" s="4"/>
      <c r="D117" s="5"/>
      <c r="E117" s="4"/>
      <c r="F117" s="5"/>
      <c r="G117" s="4"/>
      <c r="H117" s="6">
        <f>SUM(H100,H114)</f>
        <v>49673.400000000009</v>
      </c>
      <c r="I117" s="6">
        <f>SUM(I100,I114)</f>
        <v>50856.6</v>
      </c>
      <c r="J117" s="6">
        <f>SUM(J100,J114)</f>
        <v>68794</v>
      </c>
      <c r="K117" t="str">
        <f t="shared" si="2"/>
        <v/>
      </c>
    </row>
    <row r="118" spans="1:11" x14ac:dyDescent="0.25">
      <c r="A118" s="4" t="s">
        <v>227</v>
      </c>
      <c r="B118" s="5"/>
      <c r="C118" s="4"/>
      <c r="D118" s="5"/>
      <c r="E118" s="4"/>
      <c r="F118" s="5"/>
      <c r="G118" s="4"/>
      <c r="H118" s="6">
        <f>H116-H117</f>
        <v>-48606.400000000009</v>
      </c>
      <c r="I118" s="6">
        <f t="shared" ref="I118:J118" si="6">I116-I117</f>
        <v>-49079.9</v>
      </c>
      <c r="J118" s="6">
        <f t="shared" si="6"/>
        <v>-68460</v>
      </c>
      <c r="K118" t="str">
        <f t="shared" si="2"/>
        <v/>
      </c>
    </row>
    <row r="119" spans="1:11" x14ac:dyDescent="0.25">
      <c r="K119" t="str">
        <f t="shared" si="2"/>
        <v/>
      </c>
    </row>
    <row r="120" spans="1:11" x14ac:dyDescent="0.25">
      <c r="K120" t="str">
        <f t="shared" si="2"/>
        <v/>
      </c>
    </row>
    <row r="121" spans="1:11" x14ac:dyDescent="0.25">
      <c r="K121" t="str">
        <f t="shared" si="2"/>
        <v/>
      </c>
    </row>
    <row r="122" spans="1:11" x14ac:dyDescent="0.25">
      <c r="K122" t="str">
        <f t="shared" si="2"/>
        <v/>
      </c>
    </row>
    <row r="123" spans="1:11" x14ac:dyDescent="0.25">
      <c r="K123" t="str">
        <f t="shared" si="2"/>
        <v/>
      </c>
    </row>
    <row r="124" spans="1:11" x14ac:dyDescent="0.25">
      <c r="K124" t="str">
        <f t="shared" si="2"/>
        <v/>
      </c>
    </row>
    <row r="125" spans="1:11" x14ac:dyDescent="0.25">
      <c r="K125" t="str">
        <f t="shared" si="2"/>
        <v/>
      </c>
    </row>
    <row r="126" spans="1:11" x14ac:dyDescent="0.25">
      <c r="K126" t="str">
        <f t="shared" si="2"/>
        <v/>
      </c>
    </row>
    <row r="127" spans="1:11" x14ac:dyDescent="0.25">
      <c r="K127" t="str">
        <f t="shared" si="2"/>
        <v/>
      </c>
    </row>
    <row r="128" spans="1:11" x14ac:dyDescent="0.25">
      <c r="K128" t="str">
        <f t="shared" si="2"/>
        <v/>
      </c>
    </row>
    <row r="129" spans="11:11" x14ac:dyDescent="0.25">
      <c r="K129" t="str">
        <f t="shared" si="2"/>
        <v/>
      </c>
    </row>
    <row r="130" spans="11:11" x14ac:dyDescent="0.25">
      <c r="K130" t="str">
        <f t="shared" si="2"/>
        <v/>
      </c>
    </row>
    <row r="131" spans="11:11" x14ac:dyDescent="0.25">
      <c r="K131" t="str">
        <f t="shared" si="2"/>
        <v/>
      </c>
    </row>
    <row r="132" spans="11:11" x14ac:dyDescent="0.25">
      <c r="K132" t="str">
        <f t="shared" si="2"/>
        <v/>
      </c>
    </row>
    <row r="133" spans="11:11" x14ac:dyDescent="0.25">
      <c r="K133" t="str">
        <f t="shared" ref="K133:K196" si="7">LEFT(C133,1)</f>
        <v/>
      </c>
    </row>
    <row r="134" spans="11:11" x14ac:dyDescent="0.25">
      <c r="K134" t="str">
        <f t="shared" si="7"/>
        <v/>
      </c>
    </row>
    <row r="135" spans="11:11" x14ac:dyDescent="0.25">
      <c r="K135" t="str">
        <f t="shared" si="7"/>
        <v/>
      </c>
    </row>
    <row r="136" spans="11:11" x14ac:dyDescent="0.25">
      <c r="K136" t="str">
        <f t="shared" si="7"/>
        <v/>
      </c>
    </row>
    <row r="137" spans="11:11" x14ac:dyDescent="0.25">
      <c r="K137" t="str">
        <f t="shared" si="7"/>
        <v/>
      </c>
    </row>
    <row r="138" spans="11:11" x14ac:dyDescent="0.25">
      <c r="K138" t="str">
        <f t="shared" si="7"/>
        <v/>
      </c>
    </row>
    <row r="139" spans="11:11" x14ac:dyDescent="0.25">
      <c r="K139" t="str">
        <f t="shared" si="7"/>
        <v/>
      </c>
    </row>
    <row r="140" spans="11:11" x14ac:dyDescent="0.25">
      <c r="K140" t="str">
        <f t="shared" si="7"/>
        <v/>
      </c>
    </row>
    <row r="141" spans="11:11" x14ac:dyDescent="0.25">
      <c r="K141" t="str">
        <f t="shared" si="7"/>
        <v/>
      </c>
    </row>
    <row r="142" spans="11:11" x14ac:dyDescent="0.25">
      <c r="K142" t="str">
        <f t="shared" si="7"/>
        <v/>
      </c>
    </row>
    <row r="143" spans="11:11" x14ac:dyDescent="0.25">
      <c r="K143" t="str">
        <f t="shared" si="7"/>
        <v/>
      </c>
    </row>
    <row r="144" spans="11:11" x14ac:dyDescent="0.25">
      <c r="K144" t="str">
        <f t="shared" si="7"/>
        <v/>
      </c>
    </row>
    <row r="145" spans="11:11" x14ac:dyDescent="0.25">
      <c r="K145" t="str">
        <f t="shared" si="7"/>
        <v/>
      </c>
    </row>
    <row r="146" spans="11:11" x14ac:dyDescent="0.25">
      <c r="K146" t="str">
        <f t="shared" si="7"/>
        <v/>
      </c>
    </row>
    <row r="147" spans="11:11" x14ac:dyDescent="0.25">
      <c r="K147" t="str">
        <f t="shared" si="7"/>
        <v/>
      </c>
    </row>
    <row r="148" spans="11:11" x14ac:dyDescent="0.25">
      <c r="K148" t="str">
        <f t="shared" si="7"/>
        <v/>
      </c>
    </row>
    <row r="149" spans="11:11" x14ac:dyDescent="0.25">
      <c r="K149" t="str">
        <f t="shared" si="7"/>
        <v/>
      </c>
    </row>
    <row r="150" spans="11:11" x14ac:dyDescent="0.25">
      <c r="K150" t="str">
        <f t="shared" si="7"/>
        <v/>
      </c>
    </row>
    <row r="151" spans="11:11" x14ac:dyDescent="0.25">
      <c r="K151" t="str">
        <f t="shared" si="7"/>
        <v/>
      </c>
    </row>
    <row r="152" spans="11:11" x14ac:dyDescent="0.25">
      <c r="K152" t="str">
        <f t="shared" si="7"/>
        <v/>
      </c>
    </row>
    <row r="153" spans="11:11" x14ac:dyDescent="0.25">
      <c r="K153" t="str">
        <f t="shared" si="7"/>
        <v/>
      </c>
    </row>
    <row r="154" spans="11:11" x14ac:dyDescent="0.25">
      <c r="K154" t="str">
        <f t="shared" si="7"/>
        <v/>
      </c>
    </row>
    <row r="155" spans="11:11" x14ac:dyDescent="0.25">
      <c r="K155" t="str">
        <f t="shared" si="7"/>
        <v/>
      </c>
    </row>
    <row r="156" spans="11:11" x14ac:dyDescent="0.25">
      <c r="K156" t="str">
        <f t="shared" si="7"/>
        <v/>
      </c>
    </row>
    <row r="157" spans="11:11" x14ac:dyDescent="0.25">
      <c r="K157" t="str">
        <f t="shared" si="7"/>
        <v/>
      </c>
    </row>
    <row r="158" spans="11:11" x14ac:dyDescent="0.25">
      <c r="K158" t="str">
        <f t="shared" si="7"/>
        <v/>
      </c>
    </row>
    <row r="159" spans="11:11" x14ac:dyDescent="0.25">
      <c r="K159" t="str">
        <f t="shared" si="7"/>
        <v/>
      </c>
    </row>
    <row r="160" spans="11:11" x14ac:dyDescent="0.25">
      <c r="K160" t="str">
        <f t="shared" si="7"/>
        <v/>
      </c>
    </row>
    <row r="161" spans="11:11" x14ac:dyDescent="0.25">
      <c r="K161" t="str">
        <f t="shared" si="7"/>
        <v/>
      </c>
    </row>
    <row r="162" spans="11:11" x14ac:dyDescent="0.25">
      <c r="K162" t="str">
        <f t="shared" si="7"/>
        <v/>
      </c>
    </row>
    <row r="163" spans="11:11" x14ac:dyDescent="0.25">
      <c r="K163" t="str">
        <f t="shared" si="7"/>
        <v/>
      </c>
    </row>
    <row r="164" spans="11:11" x14ac:dyDescent="0.25">
      <c r="K164" t="str">
        <f t="shared" si="7"/>
        <v/>
      </c>
    </row>
    <row r="165" spans="11:11" x14ac:dyDescent="0.25">
      <c r="K165" t="str">
        <f t="shared" si="7"/>
        <v/>
      </c>
    </row>
    <row r="166" spans="11:11" x14ac:dyDescent="0.25">
      <c r="K166" t="str">
        <f t="shared" si="7"/>
        <v/>
      </c>
    </row>
    <row r="167" spans="11:11" x14ac:dyDescent="0.25">
      <c r="K167" t="str">
        <f t="shared" si="7"/>
        <v/>
      </c>
    </row>
    <row r="168" spans="11:11" x14ac:dyDescent="0.25">
      <c r="K168" t="str">
        <f t="shared" si="7"/>
        <v/>
      </c>
    </row>
    <row r="169" spans="11:11" x14ac:dyDescent="0.25">
      <c r="K169" t="str">
        <f t="shared" si="7"/>
        <v/>
      </c>
    </row>
    <row r="170" spans="11:11" x14ac:dyDescent="0.25">
      <c r="K170" t="str">
        <f t="shared" si="7"/>
        <v/>
      </c>
    </row>
    <row r="171" spans="11:11" x14ac:dyDescent="0.25">
      <c r="K171" t="str">
        <f t="shared" si="7"/>
        <v/>
      </c>
    </row>
    <row r="172" spans="11:11" x14ac:dyDescent="0.25">
      <c r="K172" t="str">
        <f t="shared" si="7"/>
        <v/>
      </c>
    </row>
    <row r="173" spans="11:11" x14ac:dyDescent="0.25">
      <c r="K173" t="str">
        <f t="shared" si="7"/>
        <v/>
      </c>
    </row>
    <row r="174" spans="11:11" x14ac:dyDescent="0.25">
      <c r="K174" t="str">
        <f t="shared" si="7"/>
        <v/>
      </c>
    </row>
    <row r="175" spans="11:11" x14ac:dyDescent="0.25">
      <c r="K175" t="str">
        <f t="shared" si="7"/>
        <v/>
      </c>
    </row>
    <row r="176" spans="11:11" x14ac:dyDescent="0.25">
      <c r="K176" t="str">
        <f t="shared" si="7"/>
        <v/>
      </c>
    </row>
    <row r="177" spans="11:11" x14ac:dyDescent="0.25">
      <c r="K177" t="str">
        <f t="shared" si="7"/>
        <v/>
      </c>
    </row>
    <row r="178" spans="11:11" x14ac:dyDescent="0.25">
      <c r="K178" t="str">
        <f t="shared" si="7"/>
        <v/>
      </c>
    </row>
    <row r="179" spans="11:11" x14ac:dyDescent="0.25">
      <c r="K179" t="str">
        <f t="shared" si="7"/>
        <v/>
      </c>
    </row>
    <row r="180" spans="11:11" x14ac:dyDescent="0.25">
      <c r="K180" t="str">
        <f t="shared" si="7"/>
        <v/>
      </c>
    </row>
    <row r="181" spans="11:11" x14ac:dyDescent="0.25">
      <c r="K181" t="str">
        <f t="shared" si="7"/>
        <v/>
      </c>
    </row>
    <row r="182" spans="11:11" x14ac:dyDescent="0.25">
      <c r="K182" t="str">
        <f t="shared" si="7"/>
        <v/>
      </c>
    </row>
    <row r="183" spans="11:11" x14ac:dyDescent="0.25">
      <c r="K183" t="str">
        <f t="shared" si="7"/>
        <v/>
      </c>
    </row>
    <row r="184" spans="11:11" x14ac:dyDescent="0.25">
      <c r="K184" t="str">
        <f t="shared" si="7"/>
        <v/>
      </c>
    </row>
    <row r="185" spans="11:11" x14ac:dyDescent="0.25">
      <c r="K185" t="str">
        <f t="shared" si="7"/>
        <v/>
      </c>
    </row>
    <row r="186" spans="11:11" x14ac:dyDescent="0.25">
      <c r="K186" t="str">
        <f t="shared" si="7"/>
        <v/>
      </c>
    </row>
    <row r="187" spans="11:11" x14ac:dyDescent="0.25">
      <c r="K187" t="str">
        <f t="shared" si="7"/>
        <v/>
      </c>
    </row>
    <row r="188" spans="11:11" x14ac:dyDescent="0.25">
      <c r="K188" t="str">
        <f t="shared" si="7"/>
        <v/>
      </c>
    </row>
    <row r="189" spans="11:11" x14ac:dyDescent="0.25">
      <c r="K189" t="str">
        <f t="shared" si="7"/>
        <v/>
      </c>
    </row>
    <row r="190" spans="11:11" x14ac:dyDescent="0.25">
      <c r="K190" t="str">
        <f t="shared" si="7"/>
        <v/>
      </c>
    </row>
    <row r="191" spans="11:11" x14ac:dyDescent="0.25">
      <c r="K191" t="str">
        <f t="shared" si="7"/>
        <v/>
      </c>
    </row>
    <row r="192" spans="11:11" x14ac:dyDescent="0.25">
      <c r="K192" t="str">
        <f t="shared" si="7"/>
        <v/>
      </c>
    </row>
    <row r="193" spans="11:11" x14ac:dyDescent="0.25">
      <c r="K193" t="str">
        <f t="shared" si="7"/>
        <v/>
      </c>
    </row>
    <row r="194" spans="11:11" x14ac:dyDescent="0.25">
      <c r="K194" t="str">
        <f t="shared" si="7"/>
        <v/>
      </c>
    </row>
    <row r="195" spans="11:11" x14ac:dyDescent="0.25">
      <c r="K195" t="str">
        <f t="shared" si="7"/>
        <v/>
      </c>
    </row>
    <row r="196" spans="11:11" x14ac:dyDescent="0.25">
      <c r="K196" t="str">
        <f t="shared" si="7"/>
        <v/>
      </c>
    </row>
    <row r="197" spans="11:11" x14ac:dyDescent="0.25">
      <c r="K197" t="str">
        <f t="shared" ref="K197:K260" si="8">LEFT(C197,1)</f>
        <v/>
      </c>
    </row>
    <row r="198" spans="11:11" x14ac:dyDescent="0.25">
      <c r="K198" t="str">
        <f t="shared" si="8"/>
        <v/>
      </c>
    </row>
    <row r="199" spans="11:11" x14ac:dyDescent="0.25">
      <c r="K199" t="str">
        <f t="shared" si="8"/>
        <v/>
      </c>
    </row>
    <row r="200" spans="11:11" x14ac:dyDescent="0.25">
      <c r="K200" t="str">
        <f t="shared" si="8"/>
        <v/>
      </c>
    </row>
    <row r="201" spans="11:11" x14ac:dyDescent="0.25">
      <c r="K201" t="str">
        <f t="shared" si="8"/>
        <v/>
      </c>
    </row>
    <row r="202" spans="11:11" x14ac:dyDescent="0.25">
      <c r="K202" t="str">
        <f t="shared" si="8"/>
        <v/>
      </c>
    </row>
    <row r="203" spans="11:11" x14ac:dyDescent="0.25">
      <c r="K203" t="str">
        <f t="shared" si="8"/>
        <v/>
      </c>
    </row>
    <row r="204" spans="11:11" x14ac:dyDescent="0.25">
      <c r="K204" t="str">
        <f t="shared" si="8"/>
        <v/>
      </c>
    </row>
    <row r="205" spans="11:11" x14ac:dyDescent="0.25">
      <c r="K205" t="str">
        <f t="shared" si="8"/>
        <v/>
      </c>
    </row>
    <row r="206" spans="11:11" x14ac:dyDescent="0.25">
      <c r="K206" t="str">
        <f t="shared" si="8"/>
        <v/>
      </c>
    </row>
    <row r="207" spans="11:11" x14ac:dyDescent="0.25">
      <c r="K207" t="str">
        <f t="shared" si="8"/>
        <v/>
      </c>
    </row>
    <row r="208" spans="11:11" x14ac:dyDescent="0.25">
      <c r="K208" t="str">
        <f t="shared" si="8"/>
        <v/>
      </c>
    </row>
    <row r="209" spans="11:11" x14ac:dyDescent="0.25">
      <c r="K209" t="str">
        <f t="shared" si="8"/>
        <v/>
      </c>
    </row>
    <row r="210" spans="11:11" x14ac:dyDescent="0.25">
      <c r="K210" t="str">
        <f t="shared" si="8"/>
        <v/>
      </c>
    </row>
    <row r="211" spans="11:11" x14ac:dyDescent="0.25">
      <c r="K211" t="str">
        <f t="shared" si="8"/>
        <v/>
      </c>
    </row>
    <row r="212" spans="11:11" x14ac:dyDescent="0.25">
      <c r="K212" t="str">
        <f t="shared" si="8"/>
        <v/>
      </c>
    </row>
    <row r="213" spans="11:11" x14ac:dyDescent="0.25">
      <c r="K213" t="str">
        <f t="shared" si="8"/>
        <v/>
      </c>
    </row>
    <row r="214" spans="11:11" x14ac:dyDescent="0.25">
      <c r="K214" t="str">
        <f t="shared" si="8"/>
        <v/>
      </c>
    </row>
    <row r="215" spans="11:11" x14ac:dyDescent="0.25">
      <c r="K215" t="str">
        <f t="shared" si="8"/>
        <v/>
      </c>
    </row>
    <row r="216" spans="11:11" x14ac:dyDescent="0.25">
      <c r="K216" t="str">
        <f t="shared" si="8"/>
        <v/>
      </c>
    </row>
    <row r="217" spans="11:11" x14ac:dyDescent="0.25">
      <c r="K217" t="str">
        <f t="shared" si="8"/>
        <v/>
      </c>
    </row>
    <row r="218" spans="11:11" x14ac:dyDescent="0.25">
      <c r="K218" t="str">
        <f t="shared" si="8"/>
        <v/>
      </c>
    </row>
    <row r="219" spans="11:11" x14ac:dyDescent="0.25">
      <c r="K219" t="str">
        <f t="shared" si="8"/>
        <v/>
      </c>
    </row>
    <row r="220" spans="11:11" x14ac:dyDescent="0.25">
      <c r="K220" t="str">
        <f t="shared" si="8"/>
        <v/>
      </c>
    </row>
    <row r="221" spans="11:11" x14ac:dyDescent="0.25">
      <c r="K221" t="str">
        <f t="shared" si="8"/>
        <v/>
      </c>
    </row>
    <row r="222" spans="11:11" x14ac:dyDescent="0.25">
      <c r="K222" t="str">
        <f t="shared" si="8"/>
        <v/>
      </c>
    </row>
    <row r="223" spans="11:11" x14ac:dyDescent="0.25">
      <c r="K223" t="str">
        <f t="shared" si="8"/>
        <v/>
      </c>
    </row>
    <row r="224" spans="11:11" x14ac:dyDescent="0.25">
      <c r="K224" t="str">
        <f t="shared" si="8"/>
        <v/>
      </c>
    </row>
    <row r="225" spans="11:11" x14ac:dyDescent="0.25">
      <c r="K225" t="str">
        <f t="shared" si="8"/>
        <v/>
      </c>
    </row>
    <row r="226" spans="11:11" x14ac:dyDescent="0.25">
      <c r="K226" t="str">
        <f t="shared" si="8"/>
        <v/>
      </c>
    </row>
    <row r="227" spans="11:11" x14ac:dyDescent="0.25">
      <c r="K227" t="str">
        <f t="shared" si="8"/>
        <v/>
      </c>
    </row>
    <row r="228" spans="11:11" x14ac:dyDescent="0.25">
      <c r="K228" t="str">
        <f t="shared" si="8"/>
        <v/>
      </c>
    </row>
    <row r="229" spans="11:11" x14ac:dyDescent="0.25">
      <c r="K229" t="str">
        <f t="shared" si="8"/>
        <v/>
      </c>
    </row>
    <row r="230" spans="11:11" x14ac:dyDescent="0.25">
      <c r="K230" t="str">
        <f t="shared" si="8"/>
        <v/>
      </c>
    </row>
    <row r="231" spans="11:11" x14ac:dyDescent="0.25">
      <c r="K231" t="str">
        <f t="shared" si="8"/>
        <v/>
      </c>
    </row>
    <row r="232" spans="11:11" x14ac:dyDescent="0.25">
      <c r="K232" t="str">
        <f t="shared" si="8"/>
        <v/>
      </c>
    </row>
    <row r="233" spans="11:11" x14ac:dyDescent="0.25">
      <c r="K233" t="str">
        <f t="shared" si="8"/>
        <v/>
      </c>
    </row>
    <row r="234" spans="11:11" x14ac:dyDescent="0.25">
      <c r="K234" t="str">
        <f t="shared" si="8"/>
        <v/>
      </c>
    </row>
    <row r="235" spans="11:11" x14ac:dyDescent="0.25">
      <c r="K235" t="str">
        <f t="shared" si="8"/>
        <v/>
      </c>
    </row>
    <row r="236" spans="11:11" x14ac:dyDescent="0.25">
      <c r="K236" t="str">
        <f t="shared" si="8"/>
        <v/>
      </c>
    </row>
    <row r="237" spans="11:11" x14ac:dyDescent="0.25">
      <c r="K237" t="str">
        <f t="shared" si="8"/>
        <v/>
      </c>
    </row>
    <row r="238" spans="11:11" x14ac:dyDescent="0.25">
      <c r="K238" t="str">
        <f t="shared" si="8"/>
        <v/>
      </c>
    </row>
    <row r="239" spans="11:11" x14ac:dyDescent="0.25">
      <c r="K239" t="str">
        <f t="shared" si="8"/>
        <v/>
      </c>
    </row>
    <row r="240" spans="11:11" x14ac:dyDescent="0.25">
      <c r="K240" t="str">
        <f t="shared" si="8"/>
        <v/>
      </c>
    </row>
    <row r="241" spans="11:11" x14ac:dyDescent="0.25">
      <c r="K241" t="str">
        <f t="shared" si="8"/>
        <v/>
      </c>
    </row>
    <row r="242" spans="11:11" x14ac:dyDescent="0.25">
      <c r="K242" t="str">
        <f t="shared" si="8"/>
        <v/>
      </c>
    </row>
    <row r="243" spans="11:11" x14ac:dyDescent="0.25">
      <c r="K243" t="str">
        <f t="shared" si="8"/>
        <v/>
      </c>
    </row>
    <row r="244" spans="11:11" x14ac:dyDescent="0.25">
      <c r="K244" t="str">
        <f t="shared" si="8"/>
        <v/>
      </c>
    </row>
    <row r="245" spans="11:11" x14ac:dyDescent="0.25">
      <c r="K245" t="str">
        <f t="shared" si="8"/>
        <v/>
      </c>
    </row>
    <row r="246" spans="11:11" x14ac:dyDescent="0.25">
      <c r="K246" t="str">
        <f t="shared" si="8"/>
        <v/>
      </c>
    </row>
    <row r="247" spans="11:11" x14ac:dyDescent="0.25">
      <c r="K247" t="str">
        <f t="shared" si="8"/>
        <v/>
      </c>
    </row>
    <row r="248" spans="11:11" x14ac:dyDescent="0.25">
      <c r="K248" t="str">
        <f t="shared" si="8"/>
        <v/>
      </c>
    </row>
    <row r="249" spans="11:11" x14ac:dyDescent="0.25">
      <c r="K249" t="str">
        <f t="shared" si="8"/>
        <v/>
      </c>
    </row>
    <row r="250" spans="11:11" x14ac:dyDescent="0.25">
      <c r="K250" t="str">
        <f t="shared" si="8"/>
        <v/>
      </c>
    </row>
    <row r="251" spans="11:11" x14ac:dyDescent="0.25">
      <c r="K251" t="str">
        <f t="shared" si="8"/>
        <v/>
      </c>
    </row>
    <row r="252" spans="11:11" x14ac:dyDescent="0.25">
      <c r="K252" t="str">
        <f t="shared" si="8"/>
        <v/>
      </c>
    </row>
    <row r="253" spans="11:11" x14ac:dyDescent="0.25">
      <c r="K253" t="str">
        <f t="shared" si="8"/>
        <v/>
      </c>
    </row>
    <row r="254" spans="11:11" x14ac:dyDescent="0.25">
      <c r="K254" t="str">
        <f t="shared" si="8"/>
        <v/>
      </c>
    </row>
    <row r="255" spans="11:11" x14ac:dyDescent="0.25">
      <c r="K255" t="str">
        <f t="shared" si="8"/>
        <v/>
      </c>
    </row>
    <row r="256" spans="11:11" x14ac:dyDescent="0.25">
      <c r="K256" t="str">
        <f t="shared" si="8"/>
        <v/>
      </c>
    </row>
    <row r="257" spans="11:11" x14ac:dyDescent="0.25">
      <c r="K257" t="str">
        <f t="shared" si="8"/>
        <v/>
      </c>
    </row>
    <row r="258" spans="11:11" x14ac:dyDescent="0.25">
      <c r="K258" t="str">
        <f t="shared" si="8"/>
        <v/>
      </c>
    </row>
    <row r="259" spans="11:11" x14ac:dyDescent="0.25">
      <c r="K259" t="str">
        <f t="shared" si="8"/>
        <v/>
      </c>
    </row>
    <row r="260" spans="11:11" x14ac:dyDescent="0.25">
      <c r="K260" t="str">
        <f t="shared" si="8"/>
        <v/>
      </c>
    </row>
    <row r="261" spans="11:11" x14ac:dyDescent="0.25">
      <c r="K261" t="str">
        <f t="shared" ref="K261:K301" si="9">LEFT(C261,1)</f>
        <v/>
      </c>
    </row>
    <row r="262" spans="11:11" x14ac:dyDescent="0.25">
      <c r="K262" t="str">
        <f t="shared" si="9"/>
        <v/>
      </c>
    </row>
    <row r="263" spans="11:11" x14ac:dyDescent="0.25">
      <c r="K263" t="str">
        <f t="shared" si="9"/>
        <v/>
      </c>
    </row>
    <row r="264" spans="11:11" x14ac:dyDescent="0.25">
      <c r="K264" t="str">
        <f t="shared" si="9"/>
        <v/>
      </c>
    </row>
    <row r="265" spans="11:11" x14ac:dyDescent="0.25">
      <c r="K265" t="str">
        <f t="shared" si="9"/>
        <v/>
      </c>
    </row>
    <row r="266" spans="11:11" x14ac:dyDescent="0.25">
      <c r="K266" t="str">
        <f t="shared" si="9"/>
        <v/>
      </c>
    </row>
    <row r="267" spans="11:11" x14ac:dyDescent="0.25">
      <c r="K267" t="str">
        <f t="shared" si="9"/>
        <v/>
      </c>
    </row>
    <row r="268" spans="11:11" x14ac:dyDescent="0.25">
      <c r="K268" t="str">
        <f t="shared" si="9"/>
        <v/>
      </c>
    </row>
    <row r="269" spans="11:11" x14ac:dyDescent="0.25">
      <c r="K269" t="str">
        <f t="shared" si="9"/>
        <v/>
      </c>
    </row>
    <row r="270" spans="11:11" x14ac:dyDescent="0.25">
      <c r="K270" t="str">
        <f t="shared" si="9"/>
        <v/>
      </c>
    </row>
    <row r="271" spans="11:11" x14ac:dyDescent="0.25">
      <c r="K271" t="str">
        <f t="shared" si="9"/>
        <v/>
      </c>
    </row>
    <row r="272" spans="11:11" x14ac:dyDescent="0.25">
      <c r="K272" t="str">
        <f t="shared" si="9"/>
        <v/>
      </c>
    </row>
    <row r="273" spans="11:11" x14ac:dyDescent="0.25">
      <c r="K273" t="str">
        <f t="shared" si="9"/>
        <v/>
      </c>
    </row>
    <row r="274" spans="11:11" x14ac:dyDescent="0.25">
      <c r="K274" t="str">
        <f t="shared" si="9"/>
        <v/>
      </c>
    </row>
    <row r="275" spans="11:11" x14ac:dyDescent="0.25">
      <c r="K275" t="str">
        <f t="shared" si="9"/>
        <v/>
      </c>
    </row>
    <row r="276" spans="11:11" x14ac:dyDescent="0.25">
      <c r="K276" t="str">
        <f t="shared" si="9"/>
        <v/>
      </c>
    </row>
    <row r="277" spans="11:11" x14ac:dyDescent="0.25">
      <c r="K277" t="str">
        <f t="shared" si="9"/>
        <v/>
      </c>
    </row>
    <row r="278" spans="11:11" x14ac:dyDescent="0.25">
      <c r="K278" t="str">
        <f t="shared" si="9"/>
        <v/>
      </c>
    </row>
    <row r="279" spans="11:11" x14ac:dyDescent="0.25">
      <c r="K279" t="str">
        <f t="shared" si="9"/>
        <v/>
      </c>
    </row>
    <row r="280" spans="11:11" x14ac:dyDescent="0.25">
      <c r="K280" t="str">
        <f t="shared" si="9"/>
        <v/>
      </c>
    </row>
    <row r="281" spans="11:11" x14ac:dyDescent="0.25">
      <c r="K281" t="str">
        <f t="shared" si="9"/>
        <v/>
      </c>
    </row>
    <row r="282" spans="11:11" x14ac:dyDescent="0.25">
      <c r="K282" t="str">
        <f t="shared" si="9"/>
        <v/>
      </c>
    </row>
    <row r="283" spans="11:11" x14ac:dyDescent="0.25">
      <c r="K283" t="str">
        <f t="shared" si="9"/>
        <v/>
      </c>
    </row>
    <row r="284" spans="11:11" x14ac:dyDescent="0.25">
      <c r="K284" t="str">
        <f t="shared" si="9"/>
        <v/>
      </c>
    </row>
    <row r="285" spans="11:11" x14ac:dyDescent="0.25">
      <c r="K285" t="str">
        <f t="shared" si="9"/>
        <v/>
      </c>
    </row>
    <row r="286" spans="11:11" x14ac:dyDescent="0.25">
      <c r="K286" t="str">
        <f t="shared" si="9"/>
        <v/>
      </c>
    </row>
    <row r="287" spans="11:11" x14ac:dyDescent="0.25">
      <c r="K287" t="str">
        <f t="shared" si="9"/>
        <v/>
      </c>
    </row>
    <row r="288" spans="11:11" x14ac:dyDescent="0.25">
      <c r="K288" t="str">
        <f t="shared" si="9"/>
        <v/>
      </c>
    </row>
    <row r="289" spans="11:11" x14ac:dyDescent="0.25">
      <c r="K289" t="str">
        <f t="shared" si="9"/>
        <v/>
      </c>
    </row>
    <row r="290" spans="11:11" x14ac:dyDescent="0.25">
      <c r="K290" t="str">
        <f t="shared" si="9"/>
        <v/>
      </c>
    </row>
    <row r="291" spans="11:11" x14ac:dyDescent="0.25">
      <c r="K291" t="str">
        <f t="shared" si="9"/>
        <v/>
      </c>
    </row>
    <row r="292" spans="11:11" x14ac:dyDescent="0.25">
      <c r="K292" t="str">
        <f t="shared" si="9"/>
        <v/>
      </c>
    </row>
    <row r="293" spans="11:11" x14ac:dyDescent="0.25">
      <c r="K293" t="str">
        <f t="shared" si="9"/>
        <v/>
      </c>
    </row>
    <row r="294" spans="11:11" x14ac:dyDescent="0.25">
      <c r="K294" t="str">
        <f t="shared" si="9"/>
        <v/>
      </c>
    </row>
    <row r="295" spans="11:11" x14ac:dyDescent="0.25">
      <c r="K295" t="str">
        <f t="shared" si="9"/>
        <v/>
      </c>
    </row>
    <row r="296" spans="11:11" x14ac:dyDescent="0.25">
      <c r="K296" t="str">
        <f t="shared" si="9"/>
        <v/>
      </c>
    </row>
    <row r="297" spans="11:11" x14ac:dyDescent="0.25">
      <c r="K297" t="str">
        <f t="shared" si="9"/>
        <v/>
      </c>
    </row>
    <row r="298" spans="11:11" x14ac:dyDescent="0.25">
      <c r="K298" t="str">
        <f t="shared" si="9"/>
        <v/>
      </c>
    </row>
    <row r="299" spans="11:11" x14ac:dyDescent="0.25">
      <c r="K299" t="str">
        <f t="shared" si="9"/>
        <v/>
      </c>
    </row>
    <row r="300" spans="11:11" x14ac:dyDescent="0.25">
      <c r="K300" t="str">
        <f t="shared" si="9"/>
        <v/>
      </c>
    </row>
    <row r="301" spans="11:11" x14ac:dyDescent="0.25">
      <c r="K301" t="str">
        <f t="shared" si="9"/>
        <v/>
      </c>
    </row>
  </sheetData>
  <mergeCells count="3">
    <mergeCell ref="A2:J2"/>
    <mergeCell ref="A3:J3"/>
    <mergeCell ref="A102:J102"/>
  </mergeCells>
  <pageMargins left="0.19685039369791668" right="0.19685039369791668" top="0.19685039369791668" bottom="0.39370078739583336" header="0.19685039369791668" footer="0.19685039369791668"/>
  <pageSetup paperSize="9" scale="85" fitToHeight="0" orientation="landscape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10" zoomScaleNormal="100" workbookViewId="0"/>
  </sheetViews>
  <sheetFormatPr defaultRowHeight="14.4" x14ac:dyDescent="0.25"/>
  <cols>
    <col min="1" max="1" width="6.36328125" style="1" customWidth="1"/>
    <col min="2" max="2" width="31.08984375" style="2" customWidth="1"/>
    <col min="3" max="3" width="5.90625" style="1" customWidth="1"/>
    <col min="4" max="4" width="35.90625" style="2" customWidth="1"/>
    <col min="5" max="5" width="8.90625" style="1" customWidth="1"/>
    <col min="6" max="6" width="30.36328125" style="2" customWidth="1"/>
    <col min="7" max="9" width="13.90625" style="3" customWidth="1"/>
    <col min="10" max="10" width="8.7265625" hidden="1" customWidth="1"/>
    <col min="11" max="11" width="0" hidden="1" customWidth="1"/>
  </cols>
  <sheetData>
    <row r="1" spans="1:10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14" t="s">
        <v>549</v>
      </c>
      <c r="H1" s="14" t="s">
        <v>550</v>
      </c>
      <c r="I1" s="14" t="s">
        <v>551</v>
      </c>
      <c r="J1" s="38"/>
    </row>
    <row r="2" spans="1:10" s="15" customFormat="1" ht="15.6" customHeight="1" x14ac:dyDescent="0.25">
      <c r="A2" s="50" t="s">
        <v>124</v>
      </c>
      <c r="B2" s="50"/>
      <c r="C2" s="50"/>
      <c r="D2" s="50"/>
      <c r="E2" s="50"/>
      <c r="F2" s="50"/>
      <c r="G2" s="50"/>
      <c r="H2" s="50"/>
      <c r="I2" s="51"/>
    </row>
    <row r="3" spans="1:10" x14ac:dyDescent="0.25">
      <c r="A3" s="7"/>
      <c r="B3" s="8"/>
      <c r="C3" s="7">
        <v>4121</v>
      </c>
      <c r="D3" s="8" t="s">
        <v>83</v>
      </c>
      <c r="E3" s="7">
        <v>4</v>
      </c>
      <c r="F3" s="8" t="s">
        <v>516</v>
      </c>
      <c r="G3" s="9">
        <v>2</v>
      </c>
      <c r="H3" s="9">
        <v>2</v>
      </c>
      <c r="I3" s="10">
        <v>2</v>
      </c>
      <c r="J3" t="str">
        <f t="shared" ref="J3:J37" si="0">LEFT(C3,1)</f>
        <v>4</v>
      </c>
    </row>
    <row r="4" spans="1:10" x14ac:dyDescent="0.25">
      <c r="A4" s="7">
        <v>2219</v>
      </c>
      <c r="B4" s="8" t="s">
        <v>67</v>
      </c>
      <c r="C4" s="7">
        <v>2111</v>
      </c>
      <c r="D4" s="8" t="s">
        <v>258</v>
      </c>
      <c r="E4" s="7"/>
      <c r="F4" s="8"/>
      <c r="G4" s="9">
        <v>1000</v>
      </c>
      <c r="H4" s="9">
        <v>700</v>
      </c>
      <c r="I4" s="10">
        <v>1000</v>
      </c>
      <c r="J4" t="str">
        <f t="shared" si="0"/>
        <v>2</v>
      </c>
    </row>
    <row r="5" spans="1:10" x14ac:dyDescent="0.25">
      <c r="A5" s="7">
        <v>5311</v>
      </c>
      <c r="B5" s="8" t="s">
        <v>122</v>
      </c>
      <c r="C5" s="7">
        <v>2212</v>
      </c>
      <c r="D5" s="8" t="s">
        <v>255</v>
      </c>
      <c r="E5" s="7"/>
      <c r="F5" s="8"/>
      <c r="G5" s="9">
        <v>50</v>
      </c>
      <c r="H5" s="9">
        <v>50</v>
      </c>
      <c r="I5" s="10">
        <v>60</v>
      </c>
      <c r="J5" t="str">
        <f t="shared" si="0"/>
        <v>2</v>
      </c>
    </row>
    <row r="6" spans="1:10" x14ac:dyDescent="0.25">
      <c r="A6" s="23" t="s">
        <v>229</v>
      </c>
      <c r="B6" s="24"/>
      <c r="C6" s="23"/>
      <c r="D6" s="24"/>
      <c r="E6" s="23"/>
      <c r="F6" s="24"/>
      <c r="G6" s="25">
        <f>SUM(G3:G5)</f>
        <v>1052</v>
      </c>
      <c r="H6" s="25">
        <f t="shared" ref="H6:I6" si="1">SUM(H3:H5)</f>
        <v>752</v>
      </c>
      <c r="I6" s="25">
        <f t="shared" si="1"/>
        <v>1062</v>
      </c>
      <c r="J6" t="str">
        <f t="shared" si="0"/>
        <v/>
      </c>
    </row>
    <row r="7" spans="1:10" x14ac:dyDescent="0.25">
      <c r="A7" s="7">
        <v>5311</v>
      </c>
      <c r="B7" s="8" t="s">
        <v>122</v>
      </c>
      <c r="C7" s="7">
        <v>5011</v>
      </c>
      <c r="D7" s="8" t="s">
        <v>241</v>
      </c>
      <c r="E7" s="7"/>
      <c r="F7" s="8"/>
      <c r="G7" s="9">
        <v>2454.5</v>
      </c>
      <c r="H7" s="9">
        <v>2454.5</v>
      </c>
      <c r="I7" s="10">
        <v>2640</v>
      </c>
      <c r="J7" t="str">
        <f t="shared" si="0"/>
        <v>5</v>
      </c>
    </row>
    <row r="8" spans="1:10" x14ac:dyDescent="0.25">
      <c r="A8" s="7">
        <v>5311</v>
      </c>
      <c r="B8" s="8" t="s">
        <v>122</v>
      </c>
      <c r="C8" s="7">
        <v>5031</v>
      </c>
      <c r="D8" s="8" t="s">
        <v>234</v>
      </c>
      <c r="E8" s="7"/>
      <c r="F8" s="8"/>
      <c r="G8" s="9">
        <v>608.79999999999995</v>
      </c>
      <c r="H8" s="9">
        <v>582.20000000000005</v>
      </c>
      <c r="I8" s="10">
        <v>653</v>
      </c>
      <c r="J8" t="str">
        <f t="shared" si="0"/>
        <v>5</v>
      </c>
    </row>
    <row r="9" spans="1:10" x14ac:dyDescent="0.25">
      <c r="A9" s="7">
        <v>5311</v>
      </c>
      <c r="B9" s="8" t="s">
        <v>122</v>
      </c>
      <c r="C9" s="7">
        <v>5032</v>
      </c>
      <c r="D9" s="8" t="s">
        <v>236</v>
      </c>
      <c r="E9" s="7"/>
      <c r="F9" s="8"/>
      <c r="G9" s="9">
        <v>220.9</v>
      </c>
      <c r="H9" s="9">
        <v>220.9</v>
      </c>
      <c r="I9" s="10">
        <v>237</v>
      </c>
      <c r="J9" t="str">
        <f t="shared" si="0"/>
        <v>5</v>
      </c>
    </row>
    <row r="10" spans="1:10" x14ac:dyDescent="0.25">
      <c r="A10" s="7">
        <v>5311</v>
      </c>
      <c r="B10" s="8" t="s">
        <v>122</v>
      </c>
      <c r="C10" s="7">
        <v>5038</v>
      </c>
      <c r="D10" s="8" t="s">
        <v>86</v>
      </c>
      <c r="E10" s="7"/>
      <c r="F10" s="8"/>
      <c r="G10" s="9">
        <v>10.3</v>
      </c>
      <c r="H10" s="9">
        <v>10.3</v>
      </c>
      <c r="I10" s="10">
        <v>11</v>
      </c>
      <c r="J10" t="str">
        <f t="shared" si="0"/>
        <v>5</v>
      </c>
    </row>
    <row r="11" spans="1:10" x14ac:dyDescent="0.25">
      <c r="A11" s="7">
        <v>5311</v>
      </c>
      <c r="B11" s="8" t="s">
        <v>122</v>
      </c>
      <c r="C11" s="7">
        <v>5134</v>
      </c>
      <c r="D11" s="8" t="s">
        <v>123</v>
      </c>
      <c r="E11" s="7"/>
      <c r="F11" s="8"/>
      <c r="G11" s="9">
        <v>60</v>
      </c>
      <c r="H11" s="9">
        <v>60</v>
      </c>
      <c r="I11" s="10">
        <v>50</v>
      </c>
      <c r="J11" t="str">
        <f t="shared" si="0"/>
        <v>5</v>
      </c>
    </row>
    <row r="12" spans="1:10" x14ac:dyDescent="0.25">
      <c r="A12" s="7">
        <v>5311</v>
      </c>
      <c r="B12" s="8" t="s">
        <v>122</v>
      </c>
      <c r="C12" s="7">
        <v>5136</v>
      </c>
      <c r="D12" s="8" t="s">
        <v>276</v>
      </c>
      <c r="E12" s="7"/>
      <c r="F12" s="8"/>
      <c r="G12" s="9">
        <v>2</v>
      </c>
      <c r="H12" s="9">
        <v>2</v>
      </c>
      <c r="I12" s="10">
        <v>2</v>
      </c>
      <c r="J12" t="str">
        <f t="shared" si="0"/>
        <v>5</v>
      </c>
    </row>
    <row r="13" spans="1:10" x14ac:dyDescent="0.25">
      <c r="A13" s="7">
        <v>5311</v>
      </c>
      <c r="B13" s="8" t="s">
        <v>122</v>
      </c>
      <c r="C13" s="7">
        <v>5137</v>
      </c>
      <c r="D13" s="8" t="s">
        <v>340</v>
      </c>
      <c r="E13" s="7"/>
      <c r="F13" s="8"/>
      <c r="G13" s="9">
        <v>30</v>
      </c>
      <c r="H13" s="9">
        <v>30</v>
      </c>
      <c r="I13" s="10">
        <v>30</v>
      </c>
      <c r="J13" t="str">
        <f t="shared" si="0"/>
        <v>5</v>
      </c>
    </row>
    <row r="14" spans="1:10" x14ac:dyDescent="0.25">
      <c r="A14" s="7">
        <v>5311</v>
      </c>
      <c r="B14" s="8" t="s">
        <v>122</v>
      </c>
      <c r="C14" s="7">
        <v>5139</v>
      </c>
      <c r="D14" s="8" t="s">
        <v>240</v>
      </c>
      <c r="E14" s="7"/>
      <c r="F14" s="8"/>
      <c r="G14" s="9">
        <v>30</v>
      </c>
      <c r="H14" s="9">
        <v>30</v>
      </c>
      <c r="I14" s="10">
        <v>30</v>
      </c>
      <c r="J14" t="str">
        <f t="shared" si="0"/>
        <v>5</v>
      </c>
    </row>
    <row r="15" spans="1:10" x14ac:dyDescent="0.25">
      <c r="A15" s="7">
        <v>5311</v>
      </c>
      <c r="B15" s="8" t="s">
        <v>122</v>
      </c>
      <c r="C15" s="7">
        <v>5151</v>
      </c>
      <c r="D15" s="8" t="s">
        <v>10</v>
      </c>
      <c r="E15" s="7"/>
      <c r="F15" s="8"/>
      <c r="G15" s="9">
        <v>9</v>
      </c>
      <c r="H15" s="9">
        <v>9</v>
      </c>
      <c r="I15" s="10">
        <v>9</v>
      </c>
      <c r="J15" t="str">
        <f t="shared" si="0"/>
        <v>5</v>
      </c>
    </row>
    <row r="16" spans="1:10" x14ac:dyDescent="0.25">
      <c r="A16" s="7">
        <v>5311</v>
      </c>
      <c r="B16" s="8" t="s">
        <v>122</v>
      </c>
      <c r="C16" s="7">
        <v>5154</v>
      </c>
      <c r="D16" s="8" t="s">
        <v>12</v>
      </c>
      <c r="E16" s="7"/>
      <c r="F16" s="8"/>
      <c r="G16" s="9">
        <v>65</v>
      </c>
      <c r="H16" s="9">
        <v>65</v>
      </c>
      <c r="I16" s="10">
        <v>65</v>
      </c>
      <c r="J16" t="str">
        <f t="shared" si="0"/>
        <v>5</v>
      </c>
    </row>
    <row r="17" spans="1:12" x14ac:dyDescent="0.25">
      <c r="A17" s="7">
        <v>5311</v>
      </c>
      <c r="B17" s="8" t="s">
        <v>122</v>
      </c>
      <c r="C17" s="7">
        <v>5156</v>
      </c>
      <c r="D17" s="8" t="s">
        <v>13</v>
      </c>
      <c r="E17" s="7"/>
      <c r="F17" s="8"/>
      <c r="G17" s="9">
        <v>40</v>
      </c>
      <c r="H17" s="9">
        <v>40</v>
      </c>
      <c r="I17" s="10">
        <v>50</v>
      </c>
      <c r="J17" t="str">
        <f t="shared" si="0"/>
        <v>5</v>
      </c>
    </row>
    <row r="18" spans="1:12" x14ac:dyDescent="0.25">
      <c r="A18" s="7">
        <v>5311</v>
      </c>
      <c r="B18" s="8" t="s">
        <v>122</v>
      </c>
      <c r="C18" s="7">
        <v>5156</v>
      </c>
      <c r="D18" s="8" t="s">
        <v>13</v>
      </c>
      <c r="E18" s="7">
        <v>641</v>
      </c>
      <c r="F18" s="8" t="s">
        <v>547</v>
      </c>
      <c r="G18" s="9"/>
      <c r="H18" s="9"/>
      <c r="I18" s="10">
        <v>40</v>
      </c>
      <c r="J18" t="str">
        <f t="shared" si="0"/>
        <v>5</v>
      </c>
    </row>
    <row r="19" spans="1:12" x14ac:dyDescent="0.25">
      <c r="A19" s="7">
        <v>5311</v>
      </c>
      <c r="B19" s="8" t="s">
        <v>122</v>
      </c>
      <c r="C19" s="7">
        <v>5161</v>
      </c>
      <c r="D19" s="8" t="s">
        <v>115</v>
      </c>
      <c r="E19" s="7"/>
      <c r="F19" s="8"/>
      <c r="G19" s="9">
        <v>2</v>
      </c>
      <c r="H19" s="9">
        <v>2</v>
      </c>
      <c r="I19" s="10">
        <v>2</v>
      </c>
      <c r="J19" t="str">
        <f t="shared" si="0"/>
        <v>5</v>
      </c>
    </row>
    <row r="20" spans="1:12" x14ac:dyDescent="0.25">
      <c r="A20" s="7">
        <v>5311</v>
      </c>
      <c r="B20" s="8" t="s">
        <v>122</v>
      </c>
      <c r="C20" s="7">
        <v>5162</v>
      </c>
      <c r="D20" s="8" t="s">
        <v>14</v>
      </c>
      <c r="E20" s="7"/>
      <c r="F20" s="8"/>
      <c r="G20" s="9">
        <v>13</v>
      </c>
      <c r="H20" s="9">
        <v>13</v>
      </c>
      <c r="I20" s="10">
        <v>13</v>
      </c>
      <c r="J20" t="str">
        <f t="shared" si="0"/>
        <v>5</v>
      </c>
    </row>
    <row r="21" spans="1:12" x14ac:dyDescent="0.25">
      <c r="A21" s="7">
        <v>5311</v>
      </c>
      <c r="B21" s="8" t="s">
        <v>122</v>
      </c>
      <c r="C21" s="7">
        <v>5163</v>
      </c>
      <c r="D21" s="8" t="s">
        <v>15</v>
      </c>
      <c r="E21" s="7"/>
      <c r="F21" s="8"/>
      <c r="G21" s="9">
        <v>15</v>
      </c>
      <c r="H21" s="9">
        <v>15</v>
      </c>
      <c r="I21" s="10">
        <v>15</v>
      </c>
      <c r="J21" t="str">
        <f t="shared" si="0"/>
        <v>5</v>
      </c>
    </row>
    <row r="22" spans="1:12" x14ac:dyDescent="0.25">
      <c r="A22" s="7">
        <v>5311</v>
      </c>
      <c r="B22" s="8" t="s">
        <v>122</v>
      </c>
      <c r="C22" s="7">
        <v>5167</v>
      </c>
      <c r="D22" s="8" t="s">
        <v>59</v>
      </c>
      <c r="E22" s="7"/>
      <c r="F22" s="8"/>
      <c r="G22" s="9">
        <v>40</v>
      </c>
      <c r="H22" s="9">
        <v>40</v>
      </c>
      <c r="I22" s="10">
        <v>30</v>
      </c>
      <c r="J22" t="str">
        <f t="shared" si="0"/>
        <v>5</v>
      </c>
    </row>
    <row r="23" spans="1:12" x14ac:dyDescent="0.25">
      <c r="A23" s="7">
        <v>5311</v>
      </c>
      <c r="B23" s="8" t="s">
        <v>122</v>
      </c>
      <c r="C23" s="7">
        <v>5168</v>
      </c>
      <c r="D23" s="8" t="s">
        <v>237</v>
      </c>
      <c r="E23" s="7"/>
      <c r="F23" s="8"/>
      <c r="G23" s="9">
        <v>4</v>
      </c>
      <c r="H23" s="9">
        <v>62</v>
      </c>
      <c r="I23" s="10">
        <v>10</v>
      </c>
      <c r="J23" t="str">
        <f t="shared" si="0"/>
        <v>5</v>
      </c>
    </row>
    <row r="24" spans="1:12" x14ac:dyDescent="0.25">
      <c r="A24" s="7">
        <v>5311</v>
      </c>
      <c r="B24" s="8" t="s">
        <v>122</v>
      </c>
      <c r="C24" s="7">
        <v>5169</v>
      </c>
      <c r="D24" s="8" t="s">
        <v>6</v>
      </c>
      <c r="E24" s="7"/>
      <c r="F24" s="8"/>
      <c r="G24" s="9">
        <v>100</v>
      </c>
      <c r="H24" s="9">
        <v>100</v>
      </c>
      <c r="I24" s="10">
        <v>120</v>
      </c>
      <c r="J24" t="str">
        <f t="shared" si="0"/>
        <v>5</v>
      </c>
    </row>
    <row r="25" spans="1:12" x14ac:dyDescent="0.25">
      <c r="A25" s="7">
        <v>5311</v>
      </c>
      <c r="B25" s="8" t="s">
        <v>122</v>
      </c>
      <c r="C25" s="7">
        <v>5169</v>
      </c>
      <c r="D25" s="8" t="s">
        <v>6</v>
      </c>
      <c r="E25" s="7">
        <v>51691</v>
      </c>
      <c r="F25" s="8" t="s">
        <v>540</v>
      </c>
      <c r="G25" s="9">
        <v>34</v>
      </c>
      <c r="H25" s="9">
        <v>34</v>
      </c>
      <c r="I25" s="10">
        <v>40</v>
      </c>
      <c r="J25" t="str">
        <f t="shared" si="0"/>
        <v>5</v>
      </c>
    </row>
    <row r="26" spans="1:12" x14ac:dyDescent="0.25">
      <c r="A26" s="7">
        <v>5311</v>
      </c>
      <c r="B26" s="8" t="s">
        <v>122</v>
      </c>
      <c r="C26" s="7">
        <v>5171</v>
      </c>
      <c r="D26" s="8" t="s">
        <v>16</v>
      </c>
      <c r="E26" s="7"/>
      <c r="F26" s="8"/>
      <c r="G26" s="9">
        <v>110</v>
      </c>
      <c r="H26" s="9">
        <v>110</v>
      </c>
      <c r="I26" s="10">
        <v>140</v>
      </c>
      <c r="J26" t="str">
        <f t="shared" si="0"/>
        <v>5</v>
      </c>
    </row>
    <row r="27" spans="1:12" x14ac:dyDescent="0.25">
      <c r="A27" s="7">
        <v>5311</v>
      </c>
      <c r="B27" s="8" t="s">
        <v>122</v>
      </c>
      <c r="C27" s="7">
        <v>5171</v>
      </c>
      <c r="D27" s="8" t="s">
        <v>16</v>
      </c>
      <c r="E27" s="7">
        <v>641</v>
      </c>
      <c r="F27" s="8" t="s">
        <v>547</v>
      </c>
      <c r="G27" s="9"/>
      <c r="H27" s="9"/>
      <c r="I27" s="10">
        <v>255</v>
      </c>
      <c r="J27" t="str">
        <f t="shared" si="0"/>
        <v>5</v>
      </c>
    </row>
    <row r="28" spans="1:12" x14ac:dyDescent="0.25">
      <c r="A28" s="7">
        <v>5311</v>
      </c>
      <c r="B28" s="8" t="s">
        <v>122</v>
      </c>
      <c r="C28" s="7">
        <v>5173</v>
      </c>
      <c r="D28" s="8" t="s">
        <v>277</v>
      </c>
      <c r="E28" s="7"/>
      <c r="F28" s="8"/>
      <c r="G28" s="9">
        <v>7</v>
      </c>
      <c r="H28" s="9">
        <v>7</v>
      </c>
      <c r="I28" s="10">
        <v>5</v>
      </c>
      <c r="J28" t="str">
        <f t="shared" si="0"/>
        <v>5</v>
      </c>
    </row>
    <row r="29" spans="1:12" x14ac:dyDescent="0.25">
      <c r="A29" s="7">
        <v>5311</v>
      </c>
      <c r="B29" s="8" t="s">
        <v>122</v>
      </c>
      <c r="C29" s="7">
        <v>5175</v>
      </c>
      <c r="D29" s="8" t="s">
        <v>91</v>
      </c>
      <c r="E29" s="7"/>
      <c r="F29" s="8"/>
      <c r="G29" s="9">
        <v>3</v>
      </c>
      <c r="H29" s="9">
        <v>3</v>
      </c>
      <c r="I29" s="10">
        <v>10</v>
      </c>
      <c r="J29" t="str">
        <f t="shared" si="0"/>
        <v>5</v>
      </c>
      <c r="L29" s="18"/>
    </row>
    <row r="30" spans="1:12" x14ac:dyDescent="0.25">
      <c r="A30" s="7">
        <v>5311</v>
      </c>
      <c r="B30" s="8" t="s">
        <v>122</v>
      </c>
      <c r="C30" s="7">
        <v>5424</v>
      </c>
      <c r="D30" s="8" t="s">
        <v>88</v>
      </c>
      <c r="E30" s="7"/>
      <c r="F30" s="8"/>
      <c r="G30" s="9">
        <v>0</v>
      </c>
      <c r="H30" s="9">
        <v>26.6</v>
      </c>
      <c r="I30" s="10">
        <v>20</v>
      </c>
      <c r="J30" t="str">
        <f t="shared" si="0"/>
        <v>5</v>
      </c>
    </row>
    <row r="31" spans="1:12" x14ac:dyDescent="0.25">
      <c r="A31" s="7">
        <v>5311</v>
      </c>
      <c r="B31" s="8" t="s">
        <v>122</v>
      </c>
      <c r="C31" s="7">
        <v>5499</v>
      </c>
      <c r="D31" s="8" t="s">
        <v>282</v>
      </c>
      <c r="E31" s="7"/>
      <c r="F31" s="8"/>
      <c r="G31" s="9">
        <v>58.6</v>
      </c>
      <c r="H31" s="9">
        <v>58.6</v>
      </c>
      <c r="I31" s="10">
        <v>79</v>
      </c>
      <c r="J31" t="str">
        <f t="shared" si="0"/>
        <v>5</v>
      </c>
      <c r="K31" s="18"/>
    </row>
    <row r="32" spans="1:12" x14ac:dyDescent="0.25">
      <c r="A32" s="7">
        <v>5311</v>
      </c>
      <c r="B32" s="8" t="s">
        <v>122</v>
      </c>
      <c r="C32" s="7">
        <v>6122</v>
      </c>
      <c r="D32" s="8" t="s">
        <v>70</v>
      </c>
      <c r="E32" s="7">
        <v>612290</v>
      </c>
      <c r="F32" s="8" t="s">
        <v>548</v>
      </c>
      <c r="G32" s="9">
        <v>150</v>
      </c>
      <c r="H32" s="9">
        <v>292</v>
      </c>
      <c r="I32" s="10"/>
      <c r="J32" t="str">
        <f t="shared" si="0"/>
        <v>6</v>
      </c>
    </row>
    <row r="33" spans="1:10" x14ac:dyDescent="0.25">
      <c r="A33" s="23" t="s">
        <v>230</v>
      </c>
      <c r="B33" s="24"/>
      <c r="C33" s="23"/>
      <c r="D33" s="24"/>
      <c r="E33" s="23"/>
      <c r="F33" s="24"/>
      <c r="G33" s="25">
        <f>SUM(G7:G32)</f>
        <v>4067.1000000000004</v>
      </c>
      <c r="H33" s="25">
        <f t="shared" ref="H33:I33" si="2">SUM(H7:H32)</f>
        <v>4267.1000000000004</v>
      </c>
      <c r="I33" s="25">
        <f t="shared" si="2"/>
        <v>4556</v>
      </c>
      <c r="J33" t="str">
        <f t="shared" si="0"/>
        <v/>
      </c>
    </row>
    <row r="34" spans="1:10" x14ac:dyDescent="0.25">
      <c r="J34" t="str">
        <f t="shared" si="0"/>
        <v/>
      </c>
    </row>
    <row r="35" spans="1:10" x14ac:dyDescent="0.25">
      <c r="A35" s="4" t="s">
        <v>231</v>
      </c>
      <c r="B35" s="5"/>
      <c r="C35" s="4"/>
      <c r="D35" s="5"/>
      <c r="E35" s="4"/>
      <c r="F35" s="5"/>
      <c r="G35" s="6">
        <f>SUM(G6)</f>
        <v>1052</v>
      </c>
      <c r="H35" s="6">
        <f>SUM(H6)</f>
        <v>752</v>
      </c>
      <c r="I35" s="6">
        <f>SUM(I6)</f>
        <v>1062</v>
      </c>
      <c r="J35" t="str">
        <f t="shared" si="0"/>
        <v/>
      </c>
    </row>
    <row r="36" spans="1:10" x14ac:dyDescent="0.25">
      <c r="A36" s="4" t="s">
        <v>232</v>
      </c>
      <c r="B36" s="5"/>
      <c r="C36" s="4"/>
      <c r="D36" s="5"/>
      <c r="E36" s="4"/>
      <c r="F36" s="5"/>
      <c r="G36" s="6">
        <f>SUM(G33)</f>
        <v>4067.1000000000004</v>
      </c>
      <c r="H36" s="6">
        <f t="shared" ref="H36" si="3">SUM(H33)</f>
        <v>4267.1000000000004</v>
      </c>
      <c r="I36" s="6">
        <f>SUM(I33)</f>
        <v>4556</v>
      </c>
      <c r="J36" t="str">
        <f t="shared" si="0"/>
        <v/>
      </c>
    </row>
    <row r="37" spans="1:10" x14ac:dyDescent="0.25">
      <c r="A37" s="4" t="s">
        <v>233</v>
      </c>
      <c r="B37" s="5"/>
      <c r="C37" s="4"/>
      <c r="D37" s="5"/>
      <c r="E37" s="4"/>
      <c r="F37" s="5"/>
      <c r="G37" s="6">
        <f>G35-G36</f>
        <v>-3015.1000000000004</v>
      </c>
      <c r="H37" s="6">
        <f t="shared" ref="H37:I37" si="4">H35-H36</f>
        <v>-3515.1000000000004</v>
      </c>
      <c r="I37" s="6">
        <f t="shared" si="4"/>
        <v>-3494</v>
      </c>
      <c r="J37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2023-08-16T08:00:55Z</dcterms:modified>
</cp:coreProperties>
</file>