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D6232D4C-C31E-4D02-8AFD-88E63C3F07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ehled nákladů a výnos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J16" i="2"/>
  <c r="J15" i="2"/>
  <c r="J14" i="2"/>
  <c r="J24" i="2" s="1"/>
  <c r="H24" i="2" l="1"/>
  <c r="G28" i="2"/>
  <c r="G24" i="2"/>
  <c r="F28" i="2"/>
  <c r="F30" i="2" s="1"/>
  <c r="F24" i="2"/>
  <c r="G30" i="2" l="1"/>
  <c r="I28" i="2"/>
  <c r="I24" i="2"/>
  <c r="J30" i="2" l="1"/>
  <c r="I30" i="2"/>
  <c r="H28" i="2"/>
  <c r="H30" i="2" s="1"/>
</calcChain>
</file>

<file path=xl/sharedStrings.xml><?xml version="1.0" encoding="utf-8"?>
<sst xmlns="http://schemas.openxmlformats.org/spreadsheetml/2006/main" count="79" uniqueCount="60">
  <si>
    <t>ORJ</t>
  </si>
  <si>
    <t>Název ORJ</t>
  </si>
  <si>
    <t>SÚ</t>
  </si>
  <si>
    <t>SÚ+AÚ</t>
  </si>
  <si>
    <t>Název analytického účtu</t>
  </si>
  <si>
    <t>VHČ</t>
  </si>
  <si>
    <t>501-0102</t>
  </si>
  <si>
    <t>VHČ - Spotřeba elekt. energie</t>
  </si>
  <si>
    <t>VHČ - Spotřeba vody</t>
  </si>
  <si>
    <t>511-0100</t>
  </si>
  <si>
    <t>VHČ - Opravy a udržování</t>
  </si>
  <si>
    <t>518-0105</t>
  </si>
  <si>
    <t>VHČ - Revize</t>
  </si>
  <si>
    <t>518-0109</t>
  </si>
  <si>
    <t>VHČ - Ostatní služby</t>
  </si>
  <si>
    <t>549-0101</t>
  </si>
  <si>
    <t>551-0100</t>
  </si>
  <si>
    <t>VHČ - Odpisy majetku</t>
  </si>
  <si>
    <t>558-0100</t>
  </si>
  <si>
    <t>512-0100</t>
  </si>
  <si>
    <t>VHČ - Cestovné</t>
  </si>
  <si>
    <t>518-0102</t>
  </si>
  <si>
    <t>VHČ - Školení</t>
  </si>
  <si>
    <t>521-0010</t>
  </si>
  <si>
    <t>VHČ - Mzdové náklady</t>
  </si>
  <si>
    <t>524-0100</t>
  </si>
  <si>
    <t>VHČ - Sociální pojištění</t>
  </si>
  <si>
    <t>524-0110</t>
  </si>
  <si>
    <t>VHČ - Zdravotní pojištění</t>
  </si>
  <si>
    <t>528-0110</t>
  </si>
  <si>
    <t>VHČ - Stravné</t>
  </si>
  <si>
    <t>501-0121</t>
  </si>
  <si>
    <t>VHČ - Spotřeba plynu</t>
  </si>
  <si>
    <t>502-0121</t>
  </si>
  <si>
    <t>502-0122</t>
  </si>
  <si>
    <t>511-0101</t>
  </si>
  <si>
    <t>VHČ - Cejchování vodoměrů</t>
  </si>
  <si>
    <t>538-0102</t>
  </si>
  <si>
    <t>Náklady celkem</t>
  </si>
  <si>
    <t>Výnosy celkem</t>
  </si>
  <si>
    <t>Hospodářský výsledek  celkem</t>
  </si>
  <si>
    <t>VHČ - Popl.-znečištění ovzduší</t>
  </si>
  <si>
    <t>525-0100</t>
  </si>
  <si>
    <t>VHČ - Pojištění odpovědnosti</t>
  </si>
  <si>
    <t>548-0100</t>
  </si>
  <si>
    <t>VHČ - Odvod do FKSP</t>
  </si>
  <si>
    <t>Ostatní</t>
  </si>
  <si>
    <t>VHČ - Prodej tepla</t>
  </si>
  <si>
    <t>VHČ - Náklady z drobného dlouhodobého majetku</t>
  </si>
  <si>
    <t>Úč 2022 (1-12)</t>
  </si>
  <si>
    <t>0110-0121</t>
  </si>
  <si>
    <t>Úč 2023
(1-12)</t>
  </si>
  <si>
    <t xml:space="preserve">VHČ - Pojištění </t>
  </si>
  <si>
    <t>Souhrn za Správu tepelného hospodářství - sloučení kotelen z důvodu jednotné ceny tepla</t>
  </si>
  <si>
    <t>Úč 2024
(1-12)</t>
  </si>
  <si>
    <t>Úč 2025
(1-06)</t>
  </si>
  <si>
    <t>Návrh 2026</t>
  </si>
  <si>
    <t>Vedlejší hospodářská činnost - Přehled nákladů a výnosů na rok 2026 a vývoj v předchozích letech (v tis. Kč)</t>
  </si>
  <si>
    <t>Grafické znázornění rozdělení nákladů na rok 2026 podle jejich druhu</t>
  </si>
  <si>
    <t>VHČ - Přímý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</si>
</sst>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8" x14ac:knownFonts="1">
    <font>
      <sz val="11.25"/>
      <name val="Cambria"/>
    </font>
    <font>
      <sz val="11"/>
      <color theme="1"/>
      <name val="Calibri"/>
      <family val="2"/>
      <charset val="238"/>
      <scheme val="minor"/>
    </font>
    <font>
      <b/>
      <sz val="11.25"/>
      <name val="Cambria"/>
      <family val="1"/>
      <charset val="238"/>
    </font>
    <font>
      <b/>
      <sz val="11.5"/>
      <name val="Cambria"/>
      <family val="1"/>
      <charset val="238"/>
    </font>
    <font>
      <sz val="11.5"/>
      <name val="Cambria"/>
      <family val="1"/>
      <charset val="238"/>
    </font>
    <font>
      <sz val="11.25"/>
      <name val="Cambria"/>
      <family val="1"/>
      <charset val="238"/>
    </font>
    <font>
      <sz val="10"/>
      <name val="Arial"/>
      <family val="2"/>
      <charset val="238"/>
    </font>
    <font>
      <b/>
      <sz val="1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1">
    <xf numFmtId="0" fontId="0" fillId="0" borderId="0" xfId="0"/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/>
    <xf numFmtId="16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5" fillId="5" borderId="2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 2" xfId="2" xr:uid="{00000000-0005-0000-0000-000001000000}"/>
    <cellStyle name="Normální 2 3" xfId="1" xr:uid="{00000000-0005-0000-0000-000002000000}"/>
  </cellStyles>
  <dxfs count="0"/>
  <tableStyles count="0" defaultTableStyle="TableStyleMedium9" defaultPivotStyle="PivotStyleLight16"/>
  <colors>
    <mruColors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30"/>
      <c:rotY val="2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799346189510738E-2"/>
          <c:y val="7.2347335893358164E-2"/>
          <c:w val="0.8375850340136054"/>
          <c:h val="0.83167176481078708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3.2004526380310247E-2"/>
                  <c:y val="-8.03830555663300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Ostatní materiál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10C-4F63-AB85-C9C82170AA78}"/>
                </c:ext>
              </c:extLst>
            </c:dLbl>
            <c:dLbl>
              <c:idx val="1"/>
              <c:layout>
                <c:manualLayout>
                  <c:x val="0.19503959011111635"/>
                  <c:y val="0.139810627119885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Spotřeba plynu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10C-4F63-AB85-C9C82170AA78}"/>
                </c:ext>
              </c:extLst>
            </c:dLbl>
            <c:dLbl>
              <c:idx val="2"/>
              <c:layout>
                <c:manualLayout>
                  <c:x val="-0.13892215568862276"/>
                  <c:y val="-0.138425800223247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Spotřeba elekt. energie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10C-4F63-AB85-C9C82170AA78}"/>
                </c:ext>
              </c:extLst>
            </c:dLbl>
            <c:dLbl>
              <c:idx val="3"/>
              <c:layout>
                <c:manualLayout>
                  <c:x val="2.6758451600734368E-3"/>
                  <c:y val="-3.429571303587051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Spotřeba vody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10C-4F63-AB85-C9C82170AA78}"/>
                </c:ext>
              </c:extLst>
            </c:dLbl>
            <c:dLbl>
              <c:idx val="4"/>
              <c:layout>
                <c:manualLayout>
                  <c:x val="-0.15569226900529662"/>
                  <c:y val="-0.167179275004417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Opravy a udržování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10C-4F63-AB85-C9C82170AA78}"/>
                </c:ext>
              </c:extLst>
            </c:dLbl>
            <c:dLbl>
              <c:idx val="5"/>
              <c:layout>
                <c:manualLayout>
                  <c:x val="6.8632875980322819E-2"/>
                  <c:y val="-2.921290011162397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VHČ - Cejchování vodoměrů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39115469847707"/>
                      <c:h val="7.488788039426105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210C-4F63-AB85-C9C82170AA78}"/>
                </c:ext>
              </c:extLst>
            </c:dLbl>
            <c:dLbl>
              <c:idx val="6"/>
              <c:layout>
                <c:manualLayout>
                  <c:x val="4.6901472645260657E-2"/>
                  <c:y val="2.25368380676554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Cestovné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10C-4F63-AB85-C9C82170AA78}"/>
                </c:ext>
              </c:extLst>
            </c:dLbl>
            <c:dLbl>
              <c:idx val="7"/>
              <c:layout>
                <c:manualLayout>
                  <c:x val="1.102940575541818E-2"/>
                  <c:y val="5.05276495610462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Školení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10C-4F63-AB85-C9C82170AA78}"/>
                </c:ext>
              </c:extLst>
            </c:dLbl>
            <c:dLbl>
              <c:idx val="8"/>
              <c:layout>
                <c:manualLayout>
                  <c:x val="-1.7998899838119038E-2"/>
                  <c:y val="8.03378887983829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Ostatní služby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10C-4F63-AB85-C9C82170AA78}"/>
                </c:ext>
              </c:extLst>
            </c:dLbl>
            <c:dLbl>
              <c:idx val="9"/>
              <c:layout>
                <c:manualLayout>
                  <c:x val="-6.5832303896144834E-2"/>
                  <c:y val="0.109195316102728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Revize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10C-4F63-AB85-C9C82170AA78}"/>
                </c:ext>
              </c:extLst>
            </c:dLbl>
            <c:dLbl>
              <c:idx val="10"/>
              <c:layout>
                <c:manualLayout>
                  <c:x val="-0.10802395209580844"/>
                  <c:y val="-0.210215791991518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Mzdové náklady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10C-4F63-AB85-C9C82170AA78}"/>
                </c:ext>
              </c:extLst>
            </c:dLbl>
            <c:dLbl>
              <c:idx val="11"/>
              <c:layout>
                <c:manualLayout>
                  <c:x val="0.16058503465509924"/>
                  <c:y val="0.10920255657697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Sociální pojištění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10C-4F63-AB85-C9C82170AA78}"/>
                </c:ext>
              </c:extLst>
            </c:dLbl>
            <c:dLbl>
              <c:idx val="12"/>
              <c:layout>
                <c:manualLayout>
                  <c:x val="0.22775689565750384"/>
                  <c:y val="0.154679975347909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Zdravotní pojištění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10C-4F63-AB85-C9C82170AA78}"/>
                </c:ext>
              </c:extLst>
            </c:dLbl>
            <c:dLbl>
              <c:idx val="13"/>
              <c:layout>
                <c:manualLayout>
                  <c:x val="-3.2439561821239409E-2"/>
                  <c:y val="0.152398536389847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Stravné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10C-4F63-AB85-C9C82170AA78}"/>
                </c:ext>
              </c:extLst>
            </c:dLbl>
            <c:dLbl>
              <c:idx val="14"/>
              <c:layout>
                <c:manualLayout>
                  <c:x val="-0.10395787951655744"/>
                  <c:y val="0.10834318124027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Popl. znečištění ovzduší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10C-4F63-AB85-C9C82170AA78}"/>
                </c:ext>
              </c:extLst>
            </c:dLbl>
            <c:dLbl>
              <c:idx val="15"/>
              <c:layout>
                <c:manualLayout>
                  <c:x val="-0.14924418878777879"/>
                  <c:y val="7.85696615509268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Pojištění domů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10C-4F63-AB85-C9C82170AA78}"/>
                </c:ext>
              </c:extLst>
            </c:dLbl>
            <c:dLbl>
              <c:idx val="16"/>
              <c:layout>
                <c:manualLayout>
                  <c:x val="-0.18759784368271332"/>
                  <c:y val="4.05245895987139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VHČ - Odpisy majetku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47498703380641"/>
                      <c:h val="3.328963189946084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0-210C-4F63-AB85-C9C82170AA7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0C-4F63-AB85-C9C82170AA78}"/>
                </c:ext>
              </c:extLst>
            </c:dLbl>
            <c:dLbl>
              <c:idx val="18"/>
              <c:layout>
                <c:manualLayout>
                  <c:x val="0.10970525091549185"/>
                  <c:y val="-0.210460071801369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58483033932137"/>
                      <c:h val="6.0010946907498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41-4C67-B113-2AFC0DDC1339}"/>
                </c:ext>
              </c:extLst>
            </c:dLbl>
            <c:dLbl>
              <c:idx val="19"/>
              <c:layout>
                <c:manualLayout>
                  <c:x val="-2.8295157716063935E-2"/>
                  <c:y val="4.17353003288382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1-4C67-B113-2AFC0DDC13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'Přehled nákladů a výnosů'!$E$4:$E$23</c:f>
              <c:strCache>
                <c:ptCount val="20"/>
                <c:pt idx="0">
                  <c:v>VHČ - Přímý materiál</c:v>
                </c:pt>
                <c:pt idx="1">
                  <c:v>VHČ - Spotřeba plynu</c:v>
                </c:pt>
                <c:pt idx="2">
                  <c:v>VHČ - Spotřeba elekt. energie</c:v>
                </c:pt>
                <c:pt idx="3">
                  <c:v>VHČ - Spotřeba vody</c:v>
                </c:pt>
                <c:pt idx="4">
                  <c:v>VHČ - Opravy a udržování</c:v>
                </c:pt>
                <c:pt idx="5">
                  <c:v>VHČ - Cejchování vodoměrů</c:v>
                </c:pt>
                <c:pt idx="6">
                  <c:v>VHČ - Cestovné</c:v>
                </c:pt>
                <c:pt idx="7">
                  <c:v>VHČ - Školení</c:v>
                </c:pt>
                <c:pt idx="8">
                  <c:v>VHČ - Ostatní služby</c:v>
                </c:pt>
                <c:pt idx="9">
                  <c:v>VHČ - Revize</c:v>
                </c:pt>
                <c:pt idx="10">
                  <c:v>VHČ - Mzdové náklady</c:v>
                </c:pt>
                <c:pt idx="11">
                  <c:v>VHČ - Sociální pojištění</c:v>
                </c:pt>
                <c:pt idx="12">
                  <c:v>VHČ - Zdravotní pojištění</c:v>
                </c:pt>
                <c:pt idx="13">
                  <c:v>VHČ - Pojištění odpovědnosti</c:v>
                </c:pt>
                <c:pt idx="14">
                  <c:v>VHČ - Stravné</c:v>
                </c:pt>
                <c:pt idx="15">
                  <c:v>VHČ - Odvod do FKSP</c:v>
                </c:pt>
                <c:pt idx="16">
                  <c:v>VHČ - Popl.-znečištění ovzduší</c:v>
                </c:pt>
                <c:pt idx="17">
                  <c:v>VHČ - Pojištění </c:v>
                </c:pt>
                <c:pt idx="18">
                  <c:v>VHČ - Odpisy majetku</c:v>
                </c:pt>
                <c:pt idx="19">
                  <c:v>VHČ - Náklady z drobného dlouhodobého majetku</c:v>
                </c:pt>
              </c:strCache>
            </c:strRef>
          </c:cat>
          <c:val>
            <c:numRef>
              <c:f>'Přehled nákladů a výnosů'!$J$4:$J$23</c:f>
              <c:numCache>
                <c:formatCode>#,##0.00</c:formatCode>
                <c:ptCount val="20"/>
                <c:pt idx="0">
                  <c:v>50</c:v>
                </c:pt>
                <c:pt idx="1">
                  <c:v>5850</c:v>
                </c:pt>
                <c:pt idx="2">
                  <c:v>420</c:v>
                </c:pt>
                <c:pt idx="3">
                  <c:v>60</c:v>
                </c:pt>
                <c:pt idx="4">
                  <c:v>500</c:v>
                </c:pt>
                <c:pt idx="5">
                  <c:v>95</c:v>
                </c:pt>
                <c:pt idx="6">
                  <c:v>1</c:v>
                </c:pt>
                <c:pt idx="7">
                  <c:v>10</c:v>
                </c:pt>
                <c:pt idx="8">
                  <c:v>85</c:v>
                </c:pt>
                <c:pt idx="9">
                  <c:v>85</c:v>
                </c:pt>
                <c:pt idx="10">
                  <c:v>1093.24</c:v>
                </c:pt>
                <c:pt idx="11">
                  <c:v>271.87</c:v>
                </c:pt>
                <c:pt idx="12">
                  <c:v>99.3</c:v>
                </c:pt>
                <c:pt idx="13">
                  <c:v>5.21</c:v>
                </c:pt>
                <c:pt idx="14">
                  <c:v>15</c:v>
                </c:pt>
                <c:pt idx="15">
                  <c:v>39.92</c:v>
                </c:pt>
                <c:pt idx="16">
                  <c:v>1</c:v>
                </c:pt>
                <c:pt idx="17">
                  <c:v>15</c:v>
                </c:pt>
                <c:pt idx="18">
                  <c:v>588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10C-4F63-AB85-C9C82170AA78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171450</xdr:rowOff>
    </xdr:from>
    <xdr:to>
      <xdr:col>9</xdr:col>
      <xdr:colOff>752475</xdr:colOff>
      <xdr:row>64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C1" workbookViewId="0">
      <selection activeCell="E4" sqref="E4"/>
    </sheetView>
  </sheetViews>
  <sheetFormatPr defaultRowHeight="14.25" x14ac:dyDescent="0.2"/>
  <cols>
    <col min="1" max="1" width="3.875" style="1" hidden="1" customWidth="1"/>
    <col min="2" max="2" width="6.125" style="2" hidden="1" customWidth="1"/>
    <col min="3" max="3" width="4.875" style="1" customWidth="1"/>
    <col min="4" max="4" width="9.375" style="1" customWidth="1"/>
    <col min="5" max="5" width="40" style="2" customWidth="1"/>
    <col min="6" max="6" width="10" style="3" customWidth="1"/>
    <col min="7" max="10" width="10" customWidth="1"/>
  </cols>
  <sheetData>
    <row r="1" spans="1:10" ht="36" customHeight="1" x14ac:dyDescent="0.2">
      <c r="C1" s="29" t="s">
        <v>57</v>
      </c>
      <c r="D1" s="30"/>
      <c r="E1" s="30"/>
      <c r="F1" s="30"/>
      <c r="G1" s="30"/>
      <c r="H1" s="30"/>
      <c r="I1" s="30"/>
      <c r="J1" s="30"/>
    </row>
    <row r="2" spans="1:10" ht="36.200000000000003" customHeight="1" x14ac:dyDescent="0.2">
      <c r="A2" s="5" t="s">
        <v>0</v>
      </c>
      <c r="B2" s="6" t="s">
        <v>1</v>
      </c>
      <c r="C2" s="14" t="s">
        <v>2</v>
      </c>
      <c r="D2" s="14" t="s">
        <v>3</v>
      </c>
      <c r="E2" s="15" t="s">
        <v>4</v>
      </c>
      <c r="F2" s="16" t="s">
        <v>49</v>
      </c>
      <c r="G2" s="21" t="s">
        <v>51</v>
      </c>
      <c r="H2" s="21" t="s">
        <v>54</v>
      </c>
      <c r="I2" s="21" t="s">
        <v>55</v>
      </c>
      <c r="J2" s="12" t="s">
        <v>56</v>
      </c>
    </row>
    <row r="3" spans="1:10" x14ac:dyDescent="0.2">
      <c r="A3" s="7">
        <v>70</v>
      </c>
      <c r="B3" s="8" t="s">
        <v>5</v>
      </c>
      <c r="C3" s="27" t="s">
        <v>53</v>
      </c>
      <c r="D3" s="28"/>
      <c r="E3" s="28"/>
      <c r="F3" s="28"/>
      <c r="G3" s="28"/>
      <c r="H3" s="28"/>
      <c r="I3" s="28"/>
      <c r="J3" s="28"/>
    </row>
    <row r="4" spans="1:10" x14ac:dyDescent="0.2">
      <c r="A4" s="7"/>
      <c r="B4" s="8"/>
      <c r="C4" s="7">
        <v>501</v>
      </c>
      <c r="D4" s="7" t="s">
        <v>6</v>
      </c>
      <c r="E4" s="8" t="s">
        <v>59</v>
      </c>
      <c r="F4" s="9">
        <v>30.07</v>
      </c>
      <c r="G4" s="9">
        <v>74.95</v>
      </c>
      <c r="H4" s="9">
        <v>35.22</v>
      </c>
      <c r="I4" s="9">
        <v>34.69</v>
      </c>
      <c r="J4" s="13">
        <v>50</v>
      </c>
    </row>
    <row r="5" spans="1:10" x14ac:dyDescent="0.2">
      <c r="A5" s="7">
        <v>70</v>
      </c>
      <c r="B5" s="8" t="s">
        <v>5</v>
      </c>
      <c r="C5" s="7">
        <v>501</v>
      </c>
      <c r="D5" s="7" t="s">
        <v>31</v>
      </c>
      <c r="E5" s="8" t="s">
        <v>32</v>
      </c>
      <c r="F5" s="9">
        <v>6623.05</v>
      </c>
      <c r="G5" s="9">
        <v>5832.09</v>
      </c>
      <c r="H5" s="9">
        <v>6417.87</v>
      </c>
      <c r="I5" s="9">
        <v>2929.84</v>
      </c>
      <c r="J5" s="13">
        <v>5850</v>
      </c>
    </row>
    <row r="6" spans="1:10" x14ac:dyDescent="0.2">
      <c r="A6" s="7">
        <v>70</v>
      </c>
      <c r="B6" s="8" t="s">
        <v>5</v>
      </c>
      <c r="C6" s="7">
        <v>502</v>
      </c>
      <c r="D6" s="7" t="s">
        <v>33</v>
      </c>
      <c r="E6" s="8" t="s">
        <v>7</v>
      </c>
      <c r="F6" s="9">
        <v>324.77999999999997</v>
      </c>
      <c r="G6" s="9">
        <v>241.93</v>
      </c>
      <c r="H6" s="9">
        <v>360.48</v>
      </c>
      <c r="I6" s="9">
        <v>119.45</v>
      </c>
      <c r="J6" s="13">
        <v>420</v>
      </c>
    </row>
    <row r="7" spans="1:10" x14ac:dyDescent="0.2">
      <c r="A7" s="7">
        <v>70</v>
      </c>
      <c r="B7" s="8" t="s">
        <v>5</v>
      </c>
      <c r="C7" s="7">
        <v>502</v>
      </c>
      <c r="D7" s="7" t="s">
        <v>34</v>
      </c>
      <c r="E7" s="8" t="s">
        <v>8</v>
      </c>
      <c r="F7" s="9">
        <v>35.840000000000003</v>
      </c>
      <c r="G7" s="9">
        <v>38.090000000000003</v>
      </c>
      <c r="H7" s="9">
        <v>38.97</v>
      </c>
      <c r="I7" s="9">
        <v>27.13</v>
      </c>
      <c r="J7" s="13">
        <v>60</v>
      </c>
    </row>
    <row r="8" spans="1:10" x14ac:dyDescent="0.2">
      <c r="A8" s="7">
        <v>70</v>
      </c>
      <c r="B8" s="8" t="s">
        <v>5</v>
      </c>
      <c r="C8" s="7">
        <v>511</v>
      </c>
      <c r="D8" s="7" t="s">
        <v>9</v>
      </c>
      <c r="E8" s="8" t="s">
        <v>10</v>
      </c>
      <c r="F8" s="9">
        <v>192.75</v>
      </c>
      <c r="G8" s="9">
        <v>502.03</v>
      </c>
      <c r="H8" s="9">
        <v>452.73</v>
      </c>
      <c r="I8" s="9">
        <v>528.80999999999995</v>
      </c>
      <c r="J8" s="13">
        <v>500</v>
      </c>
    </row>
    <row r="9" spans="1:10" x14ac:dyDescent="0.2">
      <c r="A9" s="7">
        <v>70</v>
      </c>
      <c r="B9" s="8" t="s">
        <v>5</v>
      </c>
      <c r="C9" s="7">
        <v>511</v>
      </c>
      <c r="D9" s="7" t="s">
        <v>35</v>
      </c>
      <c r="E9" s="8" t="s">
        <v>36</v>
      </c>
      <c r="F9" s="9">
        <v>85.45</v>
      </c>
      <c r="G9" s="9">
        <v>94.24</v>
      </c>
      <c r="H9" s="9">
        <v>94.24</v>
      </c>
      <c r="I9" s="9">
        <v>94.24</v>
      </c>
      <c r="J9" s="13">
        <v>95</v>
      </c>
    </row>
    <row r="10" spans="1:10" x14ac:dyDescent="0.2">
      <c r="A10" s="7">
        <v>70</v>
      </c>
      <c r="B10" s="8" t="s">
        <v>5</v>
      </c>
      <c r="C10" s="7">
        <v>512</v>
      </c>
      <c r="D10" s="7" t="s">
        <v>19</v>
      </c>
      <c r="E10" s="8" t="s">
        <v>20</v>
      </c>
      <c r="F10" s="9">
        <v>0</v>
      </c>
      <c r="G10" s="9">
        <v>0</v>
      </c>
      <c r="H10" s="9">
        <v>0</v>
      </c>
      <c r="I10" s="9">
        <v>0</v>
      </c>
      <c r="J10" s="13">
        <v>1</v>
      </c>
    </row>
    <row r="11" spans="1:10" x14ac:dyDescent="0.2">
      <c r="A11" s="7">
        <v>70</v>
      </c>
      <c r="B11" s="8" t="s">
        <v>5</v>
      </c>
      <c r="C11" s="7">
        <v>518</v>
      </c>
      <c r="D11" s="7" t="s">
        <v>21</v>
      </c>
      <c r="E11" s="8" t="s">
        <v>22</v>
      </c>
      <c r="F11" s="9">
        <v>0</v>
      </c>
      <c r="G11" s="9">
        <v>0</v>
      </c>
      <c r="H11" s="9">
        <v>0</v>
      </c>
      <c r="I11" s="9">
        <v>0</v>
      </c>
      <c r="J11" s="13">
        <v>10</v>
      </c>
    </row>
    <row r="12" spans="1:10" x14ac:dyDescent="0.2">
      <c r="A12" s="7">
        <v>70</v>
      </c>
      <c r="B12" s="8" t="s">
        <v>5</v>
      </c>
      <c r="C12" s="7">
        <v>518</v>
      </c>
      <c r="D12" s="7" t="s">
        <v>13</v>
      </c>
      <c r="E12" s="8" t="s">
        <v>14</v>
      </c>
      <c r="F12" s="9">
        <v>55.09</v>
      </c>
      <c r="G12" s="9">
        <v>128.08000000000001</v>
      </c>
      <c r="H12" s="9">
        <v>127.22</v>
      </c>
      <c r="I12" s="9">
        <v>59.97</v>
      </c>
      <c r="J12" s="13">
        <v>85</v>
      </c>
    </row>
    <row r="13" spans="1:10" x14ac:dyDescent="0.2">
      <c r="A13" s="7">
        <v>70</v>
      </c>
      <c r="B13" s="8" t="s">
        <v>5</v>
      </c>
      <c r="C13" s="7">
        <v>518</v>
      </c>
      <c r="D13" s="7" t="s">
        <v>11</v>
      </c>
      <c r="E13" s="8" t="s">
        <v>12</v>
      </c>
      <c r="F13" s="9">
        <v>91.33</v>
      </c>
      <c r="G13" s="9">
        <v>72.83</v>
      </c>
      <c r="H13" s="9">
        <v>79.88</v>
      </c>
      <c r="I13" s="9">
        <v>4.7</v>
      </c>
      <c r="J13" s="13">
        <v>85</v>
      </c>
    </row>
    <row r="14" spans="1:10" x14ac:dyDescent="0.2">
      <c r="A14" s="7">
        <v>70</v>
      </c>
      <c r="B14" s="8" t="s">
        <v>5</v>
      </c>
      <c r="C14" s="7">
        <v>521</v>
      </c>
      <c r="D14" s="7" t="s">
        <v>23</v>
      </c>
      <c r="E14" s="8" t="s">
        <v>24</v>
      </c>
      <c r="F14" s="9">
        <v>846.01</v>
      </c>
      <c r="G14" s="9">
        <v>910.13</v>
      </c>
      <c r="H14" s="9">
        <v>964.48</v>
      </c>
      <c r="I14" s="9">
        <v>402.64</v>
      </c>
      <c r="J14" s="13">
        <f>1004.44+88.8</f>
        <v>1093.24</v>
      </c>
    </row>
    <row r="15" spans="1:10" x14ac:dyDescent="0.2">
      <c r="A15" s="7">
        <v>70</v>
      </c>
      <c r="B15" s="8" t="s">
        <v>5</v>
      </c>
      <c r="C15" s="7">
        <v>524</v>
      </c>
      <c r="D15" s="7" t="s">
        <v>25</v>
      </c>
      <c r="E15" s="8" t="s">
        <v>26</v>
      </c>
      <c r="F15" s="9">
        <v>209.78</v>
      </c>
      <c r="G15" s="9">
        <v>225.68</v>
      </c>
      <c r="H15" s="9">
        <v>239.15</v>
      </c>
      <c r="I15" s="9">
        <v>99.84</v>
      </c>
      <c r="J15" s="13">
        <f>249.85+22.02</f>
        <v>271.87</v>
      </c>
    </row>
    <row r="16" spans="1:10" x14ac:dyDescent="0.2">
      <c r="A16" s="7">
        <v>70</v>
      </c>
      <c r="B16" s="8" t="s">
        <v>5</v>
      </c>
      <c r="C16" s="7">
        <v>524</v>
      </c>
      <c r="D16" s="7" t="s">
        <v>27</v>
      </c>
      <c r="E16" s="8" t="s">
        <v>28</v>
      </c>
      <c r="F16" s="9">
        <v>76.09</v>
      </c>
      <c r="G16" s="9">
        <v>81.86</v>
      </c>
      <c r="H16" s="9">
        <v>86.75</v>
      </c>
      <c r="I16" s="9">
        <v>36.22</v>
      </c>
      <c r="J16" s="13">
        <f>91.31+7.99</f>
        <v>99.3</v>
      </c>
    </row>
    <row r="17" spans="1:10" x14ac:dyDescent="0.2">
      <c r="A17" s="7"/>
      <c r="B17" s="8"/>
      <c r="C17" s="7">
        <v>525</v>
      </c>
      <c r="D17" s="7" t="s">
        <v>42</v>
      </c>
      <c r="E17" s="8" t="s">
        <v>43</v>
      </c>
      <c r="F17" s="9">
        <v>2.17</v>
      </c>
      <c r="G17" s="9">
        <v>2.4900000000000002</v>
      </c>
      <c r="H17" s="9">
        <v>2.4900000000000002</v>
      </c>
      <c r="I17" s="9">
        <v>0.4</v>
      </c>
      <c r="J17" s="13">
        <v>5.21</v>
      </c>
    </row>
    <row r="18" spans="1:10" x14ac:dyDescent="0.2">
      <c r="A18" s="7">
        <v>70</v>
      </c>
      <c r="B18" s="8" t="s">
        <v>5</v>
      </c>
      <c r="C18" s="7">
        <v>528</v>
      </c>
      <c r="D18" s="7" t="s">
        <v>29</v>
      </c>
      <c r="E18" s="8" t="s">
        <v>30</v>
      </c>
      <c r="F18" s="9">
        <v>9.69</v>
      </c>
      <c r="G18" s="9">
        <v>10.49</v>
      </c>
      <c r="H18" s="9">
        <v>16.5</v>
      </c>
      <c r="I18" s="9">
        <v>8.02</v>
      </c>
      <c r="J18" s="13">
        <v>15</v>
      </c>
    </row>
    <row r="19" spans="1:10" x14ac:dyDescent="0.2">
      <c r="A19" s="7"/>
      <c r="B19" s="8"/>
      <c r="C19" s="7">
        <v>548</v>
      </c>
      <c r="D19" s="7" t="s">
        <v>44</v>
      </c>
      <c r="E19" s="8" t="s">
        <v>45</v>
      </c>
      <c r="F19" s="9">
        <v>21.16</v>
      </c>
      <c r="G19" s="9">
        <v>24.71</v>
      </c>
      <c r="H19" s="9">
        <v>38.49</v>
      </c>
      <c r="I19" s="9">
        <v>15.69</v>
      </c>
      <c r="J19" s="13">
        <v>39.92</v>
      </c>
    </row>
    <row r="20" spans="1:10" x14ac:dyDescent="0.2">
      <c r="A20" s="7">
        <v>70</v>
      </c>
      <c r="B20" s="8" t="s">
        <v>5</v>
      </c>
      <c r="C20" s="7">
        <v>538</v>
      </c>
      <c r="D20" s="7" t="s">
        <v>37</v>
      </c>
      <c r="E20" s="8" t="s">
        <v>41</v>
      </c>
      <c r="F20" s="9">
        <v>0</v>
      </c>
      <c r="G20" s="9">
        <v>0</v>
      </c>
      <c r="H20" s="9">
        <v>0</v>
      </c>
      <c r="I20" s="9">
        <v>0</v>
      </c>
      <c r="J20" s="13">
        <v>1</v>
      </c>
    </row>
    <row r="21" spans="1:10" x14ac:dyDescent="0.2">
      <c r="A21" s="7">
        <v>70</v>
      </c>
      <c r="B21" s="8" t="s">
        <v>5</v>
      </c>
      <c r="C21" s="7">
        <v>549</v>
      </c>
      <c r="D21" s="7" t="s">
        <v>15</v>
      </c>
      <c r="E21" s="8" t="s">
        <v>52</v>
      </c>
      <c r="F21" s="9">
        <v>13.62</v>
      </c>
      <c r="G21" s="9">
        <v>14.33</v>
      </c>
      <c r="H21" s="9">
        <v>10.8</v>
      </c>
      <c r="I21" s="9">
        <v>5.79</v>
      </c>
      <c r="J21" s="13">
        <v>15</v>
      </c>
    </row>
    <row r="22" spans="1:10" x14ac:dyDescent="0.2">
      <c r="A22" s="7">
        <v>70</v>
      </c>
      <c r="B22" s="8" t="s">
        <v>5</v>
      </c>
      <c r="C22" s="7">
        <v>551</v>
      </c>
      <c r="D22" s="7" t="s">
        <v>16</v>
      </c>
      <c r="E22" s="8" t="s">
        <v>17</v>
      </c>
      <c r="F22" s="9">
        <v>645.29999999999995</v>
      </c>
      <c r="G22" s="9">
        <v>645.73</v>
      </c>
      <c r="H22" s="9">
        <v>602.15</v>
      </c>
      <c r="I22" s="9">
        <v>296.57</v>
      </c>
      <c r="J22" s="13">
        <v>588</v>
      </c>
    </row>
    <row r="23" spans="1:10" x14ac:dyDescent="0.2">
      <c r="A23" s="7">
        <v>70</v>
      </c>
      <c r="B23" s="8" t="s">
        <v>5</v>
      </c>
      <c r="C23" s="7">
        <v>558</v>
      </c>
      <c r="D23" s="7" t="s">
        <v>18</v>
      </c>
      <c r="E23" s="8" t="s">
        <v>48</v>
      </c>
      <c r="F23" s="9">
        <v>0</v>
      </c>
      <c r="G23" s="9">
        <v>16</v>
      </c>
      <c r="H23" s="9">
        <v>10.56</v>
      </c>
      <c r="I23" s="9">
        <v>0</v>
      </c>
      <c r="J23" s="13">
        <v>15</v>
      </c>
    </row>
    <row r="24" spans="1:10" s="4" customFormat="1" x14ac:dyDescent="0.2">
      <c r="A24" s="18"/>
      <c r="B24" s="19"/>
      <c r="C24" s="18"/>
      <c r="D24" s="18"/>
      <c r="E24" s="19" t="s">
        <v>38</v>
      </c>
      <c r="F24" s="17">
        <f>SUM(F4:F23)-86.82</f>
        <v>9175.36</v>
      </c>
      <c r="G24" s="17">
        <f>SUM(G4:G23)-52.93</f>
        <v>8862.7299999999977</v>
      </c>
      <c r="H24" s="17">
        <f>SUM(H4:H23)-175.72</f>
        <v>9402.2599999999984</v>
      </c>
      <c r="I24" s="17">
        <f>SUM(I4:I23)</f>
        <v>4663.9999999999991</v>
      </c>
      <c r="J24" s="17">
        <f>SUM(J4:J23)</f>
        <v>9299.5399999999991</v>
      </c>
    </row>
    <row r="25" spans="1:10" s="4" customFormat="1" x14ac:dyDescent="0.2">
      <c r="A25" s="10"/>
      <c r="B25" s="11"/>
      <c r="C25" s="25"/>
      <c r="D25" s="26"/>
      <c r="E25" s="26"/>
      <c r="F25" s="26"/>
      <c r="G25" s="26"/>
      <c r="H25" s="26"/>
      <c r="I25" s="26"/>
      <c r="J25" s="26"/>
    </row>
    <row r="26" spans="1:10" x14ac:dyDescent="0.2">
      <c r="A26" s="7">
        <v>70</v>
      </c>
      <c r="B26" s="8" t="s">
        <v>5</v>
      </c>
      <c r="C26" s="7">
        <v>602</v>
      </c>
      <c r="D26" s="20" t="s">
        <v>50</v>
      </c>
      <c r="E26" s="8" t="s">
        <v>47</v>
      </c>
      <c r="F26" s="9">
        <v>9086.67</v>
      </c>
      <c r="G26" s="9">
        <v>9059.61</v>
      </c>
      <c r="H26" s="9">
        <v>9768.8700000000008</v>
      </c>
      <c r="I26" s="9">
        <v>4951.66</v>
      </c>
      <c r="J26" s="13">
        <v>9640.8799999999992</v>
      </c>
    </row>
    <row r="27" spans="1:10" x14ac:dyDescent="0.2">
      <c r="A27" s="7">
        <v>70</v>
      </c>
      <c r="B27" s="8" t="s">
        <v>5</v>
      </c>
      <c r="C27" s="7"/>
      <c r="D27" s="7"/>
      <c r="E27" s="8" t="s">
        <v>46</v>
      </c>
      <c r="F27" s="9">
        <v>0.57999999999999996</v>
      </c>
      <c r="G27" s="9">
        <v>0.63</v>
      </c>
      <c r="H27" s="9">
        <v>0.63</v>
      </c>
      <c r="I27" s="9">
        <v>0.34</v>
      </c>
      <c r="J27" s="13">
        <v>0.5</v>
      </c>
    </row>
    <row r="28" spans="1:10" s="4" customFormat="1" x14ac:dyDescent="0.2">
      <c r="A28" s="10"/>
      <c r="B28" s="11"/>
      <c r="C28" s="18"/>
      <c r="D28" s="18"/>
      <c r="E28" s="19" t="s">
        <v>39</v>
      </c>
      <c r="F28" s="17">
        <f>SUM(F26:F27)</f>
        <v>9087.25</v>
      </c>
      <c r="G28" s="17">
        <f>SUM(G26:G27)</f>
        <v>9060.24</v>
      </c>
      <c r="H28" s="17">
        <f>SUM(H26:H27)</f>
        <v>9769.5</v>
      </c>
      <c r="I28" s="17">
        <f>SUM(I26:I27)</f>
        <v>4952</v>
      </c>
      <c r="J28" s="17">
        <f>SUM(J26:J27)</f>
        <v>9641.3799999999992</v>
      </c>
    </row>
    <row r="29" spans="1:10" x14ac:dyDescent="0.2">
      <c r="A29" s="7"/>
      <c r="B29" s="8"/>
      <c r="C29" s="23"/>
      <c r="D29" s="24"/>
      <c r="E29" s="24"/>
      <c r="F29" s="24"/>
      <c r="G29" s="24"/>
      <c r="H29" s="24"/>
      <c r="I29" s="24"/>
      <c r="J29" s="24"/>
    </row>
    <row r="30" spans="1:10" s="4" customFormat="1" x14ac:dyDescent="0.2">
      <c r="A30" s="10"/>
      <c r="B30" s="11"/>
      <c r="C30" s="18"/>
      <c r="D30" s="18"/>
      <c r="E30" s="19" t="s">
        <v>40</v>
      </c>
      <c r="F30" s="17">
        <f>F28-F24</f>
        <v>-88.110000000000582</v>
      </c>
      <c r="G30" s="17">
        <f>G28-G24</f>
        <v>197.51000000000204</v>
      </c>
      <c r="H30" s="17">
        <f>H28-H24</f>
        <v>367.2400000000016</v>
      </c>
      <c r="I30" s="17">
        <f>I28-I24</f>
        <v>288.00000000000091</v>
      </c>
      <c r="J30" s="17">
        <f>J28-J24</f>
        <v>341.84000000000015</v>
      </c>
    </row>
    <row r="32" spans="1:10" x14ac:dyDescent="0.2">
      <c r="C32" s="22" t="s">
        <v>58</v>
      </c>
      <c r="D32" s="22"/>
      <c r="E32" s="22"/>
      <c r="F32" s="22"/>
      <c r="G32" s="22"/>
      <c r="H32" s="22"/>
      <c r="I32" s="22"/>
      <c r="J32" s="22"/>
    </row>
    <row r="33" spans="3:5" x14ac:dyDescent="0.2">
      <c r="C33"/>
      <c r="D33"/>
      <c r="E33"/>
    </row>
    <row r="34" spans="3:5" x14ac:dyDescent="0.2">
      <c r="C34"/>
      <c r="D34"/>
      <c r="E34"/>
    </row>
    <row r="35" spans="3:5" x14ac:dyDescent="0.2">
      <c r="C35"/>
      <c r="D35"/>
      <c r="E35"/>
    </row>
    <row r="36" spans="3:5" x14ac:dyDescent="0.2">
      <c r="C36"/>
      <c r="D36"/>
      <c r="E36"/>
    </row>
    <row r="37" spans="3:5" x14ac:dyDescent="0.2">
      <c r="C37"/>
      <c r="D37"/>
      <c r="E37"/>
    </row>
    <row r="38" spans="3:5" x14ac:dyDescent="0.2">
      <c r="C38"/>
      <c r="D38"/>
      <c r="E38"/>
    </row>
    <row r="39" spans="3:5" x14ac:dyDescent="0.2">
      <c r="C39"/>
      <c r="D39"/>
      <c r="E39"/>
    </row>
    <row r="40" spans="3:5" x14ac:dyDescent="0.2">
      <c r="C40"/>
      <c r="D40"/>
      <c r="E40"/>
    </row>
    <row r="41" spans="3:5" x14ac:dyDescent="0.2">
      <c r="C41"/>
      <c r="D41"/>
      <c r="E41"/>
    </row>
    <row r="42" spans="3:5" x14ac:dyDescent="0.2">
      <c r="C42"/>
      <c r="D42"/>
      <c r="E42"/>
    </row>
    <row r="43" spans="3:5" x14ac:dyDescent="0.2">
      <c r="C43"/>
      <c r="D43"/>
      <c r="E43"/>
    </row>
    <row r="44" spans="3:5" x14ac:dyDescent="0.2">
      <c r="C44"/>
      <c r="D44"/>
      <c r="E44"/>
    </row>
    <row r="45" spans="3:5" x14ac:dyDescent="0.2">
      <c r="C45"/>
      <c r="D45"/>
      <c r="E45"/>
    </row>
    <row r="46" spans="3:5" x14ac:dyDescent="0.2">
      <c r="C46"/>
      <c r="D46"/>
      <c r="E46"/>
    </row>
    <row r="47" spans="3:5" x14ac:dyDescent="0.2">
      <c r="C47"/>
      <c r="D47"/>
      <c r="E47"/>
    </row>
    <row r="48" spans="3:5" x14ac:dyDescent="0.2">
      <c r="C48"/>
      <c r="D48"/>
      <c r="E48"/>
    </row>
    <row r="49" spans="3:5" x14ac:dyDescent="0.2">
      <c r="C49"/>
      <c r="D49"/>
      <c r="E49"/>
    </row>
    <row r="50" spans="3:5" x14ac:dyDescent="0.2">
      <c r="C50"/>
      <c r="D50"/>
      <c r="E50"/>
    </row>
    <row r="51" spans="3:5" x14ac:dyDescent="0.2">
      <c r="C51"/>
      <c r="D51"/>
      <c r="E51"/>
    </row>
    <row r="52" spans="3:5" x14ac:dyDescent="0.2">
      <c r="C52"/>
      <c r="D52"/>
      <c r="E52"/>
    </row>
  </sheetData>
  <mergeCells count="5">
    <mergeCell ref="C32:J32"/>
    <mergeCell ref="C29:J29"/>
    <mergeCell ref="C25:J25"/>
    <mergeCell ref="C3:J3"/>
    <mergeCell ref="C1:J1"/>
  </mergeCells>
  <pageMargins left="0.39370078740157483" right="0.39370078740157483" top="0.3937007874015748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nákladů a výnosů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2019-10-21T05:45:05Z</dcterms:created>
  <dcterms:modified xsi:type="dcterms:W3CDTF">2025-12-22T09:01:36Z</dcterms:modified>
</cp:coreProperties>
</file>