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469D176B-FAAB-4774-9313-934C783417C2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Rozpočet - souhrn" sheetId="11" r:id="rId1"/>
    <sheet name="Kancelář tajemník" sheetId="1" r:id="rId2"/>
    <sheet name="Staveb.úřad a ŽP" sheetId="2" r:id="rId3"/>
    <sheet name="Finanční odbor" sheetId="3" r:id="rId4"/>
    <sheet name="Správa maj., inv. rozvoje" sheetId="4" r:id="rId5"/>
    <sheet name="Sociální věci" sheetId="5" r:id="rId6"/>
    <sheet name="Správní činnosti" sheetId="6" r:id="rId7"/>
    <sheet name="Vnější vztahy" sheetId="7" r:id="rId8"/>
    <sheet name="Městský úřad" sheetId="8" r:id="rId9"/>
    <sheet name="Městská policie" sheetId="9" r:id="rId10"/>
  </sheets>
  <definedNames>
    <definedName name="_xlnm.Print_Titles" localSheetId="3">'Finanční odbor'!$1:$2</definedName>
    <definedName name="_xlnm.Print_Titles" localSheetId="1">'Kancelář tajemník'!$1:$2</definedName>
    <definedName name="_xlnm.Print_Titles" localSheetId="9">'Městská policie'!$1:$2</definedName>
    <definedName name="_xlnm.Print_Titles" localSheetId="8">'Městský úřad'!$1:$2</definedName>
    <definedName name="_xlnm.Print_Titles" localSheetId="5">'Sociální věci'!$1:$2</definedName>
    <definedName name="_xlnm.Print_Titles" localSheetId="4">'Správa maj., inv. rozvoje'!$1:$2</definedName>
    <definedName name="_xlnm.Print_Titles" localSheetId="6">'Správní činnosti'!$1:$2</definedName>
    <definedName name="_xlnm.Print_Titles" localSheetId="2">'Staveb.úřad a ŽP'!$1:$2</definedName>
    <definedName name="_xlnm.Print_Titles" localSheetId="7">'Vnější vztahy'!$1:$2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11" l="1"/>
  <c r="F2" i="11"/>
  <c r="G2" i="11"/>
  <c r="G6" i="11" s="1"/>
  <c r="H2" i="11"/>
  <c r="I2" i="11"/>
  <c r="J2" i="11"/>
  <c r="K2" i="11"/>
  <c r="L2" i="11"/>
  <c r="M2" i="11"/>
  <c r="E3" i="11"/>
  <c r="F3" i="11"/>
  <c r="G3" i="11"/>
  <c r="H3" i="11"/>
  <c r="I3" i="11"/>
  <c r="J3" i="11"/>
  <c r="J6" i="11" s="1"/>
  <c r="K3" i="11"/>
  <c r="L3" i="11"/>
  <c r="M3" i="11"/>
  <c r="E4" i="11"/>
  <c r="F4" i="11"/>
  <c r="G4" i="11"/>
  <c r="H4" i="11"/>
  <c r="H6" i="11" s="1"/>
  <c r="I4" i="11"/>
  <c r="I6" i="11" s="1"/>
  <c r="J4" i="11"/>
  <c r="K4" i="11"/>
  <c r="L4" i="11"/>
  <c r="M4" i="11"/>
  <c r="E5" i="11"/>
  <c r="F5" i="11"/>
  <c r="G5" i="11"/>
  <c r="H5" i="11"/>
  <c r="I5" i="11"/>
  <c r="J5" i="11"/>
  <c r="K5" i="11"/>
  <c r="L5" i="11"/>
  <c r="M5" i="11"/>
  <c r="E8" i="11"/>
  <c r="F8" i="11"/>
  <c r="F10" i="11" s="1"/>
  <c r="G8" i="11"/>
  <c r="H8" i="11"/>
  <c r="H10" i="11" s="1"/>
  <c r="I8" i="11"/>
  <c r="J8" i="11"/>
  <c r="J10" i="11" s="1"/>
  <c r="K8" i="11"/>
  <c r="K10" i="11" s="1"/>
  <c r="L8" i="11"/>
  <c r="M8" i="11"/>
  <c r="E9" i="11"/>
  <c r="E10" i="11" s="1"/>
  <c r="F9" i="11"/>
  <c r="G9" i="11"/>
  <c r="H9" i="11"/>
  <c r="I9" i="11"/>
  <c r="J9" i="11"/>
  <c r="K9" i="11"/>
  <c r="L9" i="11"/>
  <c r="M9" i="11"/>
  <c r="M10" i="11" s="1"/>
  <c r="E12" i="11"/>
  <c r="F12" i="11"/>
  <c r="G12" i="11"/>
  <c r="H12" i="11"/>
  <c r="I12" i="11"/>
  <c r="J12" i="11"/>
  <c r="K12" i="11"/>
  <c r="L12" i="11"/>
  <c r="M12" i="11"/>
  <c r="M6" i="11" l="1"/>
  <c r="L6" i="11"/>
  <c r="L10" i="11"/>
  <c r="K6" i="11"/>
  <c r="I10" i="11"/>
  <c r="G10" i="11"/>
  <c r="N10" i="11" s="1"/>
  <c r="F6" i="11"/>
  <c r="N12" i="11"/>
  <c r="E6" i="11"/>
  <c r="C12" i="11"/>
  <c r="C13" i="11" s="1"/>
  <c r="C18" i="11" s="1"/>
  <c r="C8" i="11"/>
  <c r="C9" i="11"/>
  <c r="C5" i="11"/>
  <c r="C3" i="11"/>
  <c r="C4" i="11"/>
  <c r="C2" i="11"/>
  <c r="N6" i="11" l="1"/>
  <c r="C10" i="11"/>
  <c r="C17" i="11" s="1"/>
  <c r="C6" i="11"/>
  <c r="C16" i="11" s="1"/>
  <c r="C19" i="11" l="1"/>
  <c r="C20" i="11"/>
  <c r="I144" i="3"/>
  <c r="J144" i="3"/>
  <c r="H144" i="3"/>
  <c r="I140" i="3"/>
  <c r="J140" i="3"/>
  <c r="H140" i="3"/>
  <c r="I135" i="3"/>
  <c r="J135" i="3"/>
  <c r="J146" i="3" s="1"/>
  <c r="H135" i="3"/>
  <c r="H146" i="3" s="1"/>
  <c r="I115" i="3"/>
  <c r="J115" i="3"/>
  <c r="H115" i="3"/>
  <c r="I109" i="3"/>
  <c r="J109" i="3"/>
  <c r="H109" i="3"/>
  <c r="I43" i="9"/>
  <c r="I46" i="9" s="1"/>
  <c r="J7" i="9"/>
  <c r="J9" i="9" s="1"/>
  <c r="J45" i="9" s="1"/>
  <c r="J41" i="9"/>
  <c r="J43" i="9" s="1"/>
  <c r="J46" i="9" s="1"/>
  <c r="I7" i="9"/>
  <c r="I9" i="9" s="1"/>
  <c r="I45" i="9" s="1"/>
  <c r="I41" i="9"/>
  <c r="H7" i="9"/>
  <c r="H9" i="9" s="1"/>
  <c r="H45" i="9" s="1"/>
  <c r="H41" i="9"/>
  <c r="H43" i="9" s="1"/>
  <c r="H46" i="9" s="1"/>
  <c r="J33" i="8"/>
  <c r="J37" i="8"/>
  <c r="J114" i="8"/>
  <c r="J121" i="8"/>
  <c r="J140" i="8"/>
  <c r="J142" i="8" s="1"/>
  <c r="I33" i="8"/>
  <c r="I37" i="8"/>
  <c r="I114" i="8"/>
  <c r="I121" i="8"/>
  <c r="I140" i="8"/>
  <c r="I142" i="8" s="1"/>
  <c r="H33" i="8"/>
  <c r="H37" i="8"/>
  <c r="H114" i="8"/>
  <c r="H121" i="8"/>
  <c r="H140" i="8"/>
  <c r="H142" i="8" s="1"/>
  <c r="J24" i="7"/>
  <c r="J28" i="7"/>
  <c r="J37" i="7"/>
  <c r="J39" i="7" s="1"/>
  <c r="J65" i="7"/>
  <c r="J67" i="7" s="1"/>
  <c r="J76" i="7"/>
  <c r="J78" i="7" s="1"/>
  <c r="J98" i="7"/>
  <c r="J100" i="7" s="1"/>
  <c r="I24" i="7"/>
  <c r="I28" i="7"/>
  <c r="I37" i="7"/>
  <c r="I39" i="7" s="1"/>
  <c r="I65" i="7"/>
  <c r="I67" i="7" s="1"/>
  <c r="I76" i="7"/>
  <c r="I78" i="7" s="1"/>
  <c r="I98" i="7"/>
  <c r="I100" i="7" s="1"/>
  <c r="H24" i="7"/>
  <c r="H28" i="7"/>
  <c r="H37" i="7"/>
  <c r="H39" i="7" s="1"/>
  <c r="H65" i="7"/>
  <c r="H67" i="7" s="1"/>
  <c r="H76" i="7"/>
  <c r="H78" i="7" s="1"/>
  <c r="H98" i="7"/>
  <c r="H100" i="7" s="1"/>
  <c r="J11" i="6"/>
  <c r="J13" i="6" s="1"/>
  <c r="J20" i="6"/>
  <c r="J22" i="6" s="1"/>
  <c r="J29" i="6"/>
  <c r="J31" i="6" s="1"/>
  <c r="J38" i="6"/>
  <c r="J40" i="6" s="1"/>
  <c r="J45" i="6"/>
  <c r="J47" i="6" s="1"/>
  <c r="J57" i="6"/>
  <c r="J59" i="6" s="1"/>
  <c r="I11" i="6"/>
  <c r="I13" i="6" s="1"/>
  <c r="I20" i="6"/>
  <c r="I22" i="6" s="1"/>
  <c r="I29" i="6"/>
  <c r="I31" i="6" s="1"/>
  <c r="I38" i="6"/>
  <c r="I40" i="6" s="1"/>
  <c r="I45" i="6"/>
  <c r="I47" i="6" s="1"/>
  <c r="I57" i="6"/>
  <c r="I59" i="6" s="1"/>
  <c r="H11" i="6"/>
  <c r="H13" i="6" s="1"/>
  <c r="H20" i="6"/>
  <c r="H22" i="6" s="1"/>
  <c r="H29" i="6"/>
  <c r="H31" i="6" s="1"/>
  <c r="H38" i="6"/>
  <c r="H40" i="6" s="1"/>
  <c r="H45" i="6"/>
  <c r="H47" i="6" s="1"/>
  <c r="H57" i="6"/>
  <c r="H59" i="6" s="1"/>
  <c r="I12" i="5"/>
  <c r="I64" i="5" s="1"/>
  <c r="I62" i="5"/>
  <c r="I65" i="5" s="1"/>
  <c r="H12" i="5"/>
  <c r="H64" i="5" s="1"/>
  <c r="J10" i="5"/>
  <c r="J12" i="5" s="1"/>
  <c r="J64" i="5" s="1"/>
  <c r="J60" i="5"/>
  <c r="J62" i="5" s="1"/>
  <c r="J65" i="5" s="1"/>
  <c r="I10" i="5"/>
  <c r="I60" i="5"/>
  <c r="H10" i="5"/>
  <c r="H60" i="5"/>
  <c r="H62" i="5" s="1"/>
  <c r="H65" i="5" s="1"/>
  <c r="J16" i="4"/>
  <c r="J31" i="4"/>
  <c r="J81" i="4"/>
  <c r="J131" i="4"/>
  <c r="J139" i="4"/>
  <c r="J141" i="4" s="1"/>
  <c r="J152" i="4"/>
  <c r="J157" i="4"/>
  <c r="J166" i="4"/>
  <c r="J168" i="4" s="1"/>
  <c r="J190" i="4"/>
  <c r="J194" i="4"/>
  <c r="J269" i="4"/>
  <c r="J271" i="4" s="1"/>
  <c r="J281" i="4"/>
  <c r="J285" i="4"/>
  <c r="J293" i="4"/>
  <c r="J295" i="4" s="1"/>
  <c r="J306" i="4"/>
  <c r="J308" i="4" s="1"/>
  <c r="I16" i="4"/>
  <c r="I31" i="4"/>
  <c r="I81" i="4"/>
  <c r="I131" i="4"/>
  <c r="I139" i="4"/>
  <c r="I141" i="4" s="1"/>
  <c r="I152" i="4"/>
  <c r="I157" i="4"/>
  <c r="I166" i="4"/>
  <c r="I168" i="4" s="1"/>
  <c r="I190" i="4"/>
  <c r="I194" i="4"/>
  <c r="I269" i="4"/>
  <c r="I271" i="4" s="1"/>
  <c r="I281" i="4"/>
  <c r="I285" i="4"/>
  <c r="I293" i="4"/>
  <c r="I295" i="4" s="1"/>
  <c r="I306" i="4"/>
  <c r="I308" i="4" s="1"/>
  <c r="H16" i="4"/>
  <c r="H31" i="4"/>
  <c r="H81" i="4"/>
  <c r="H131" i="4"/>
  <c r="H139" i="4"/>
  <c r="H141" i="4" s="1"/>
  <c r="H152" i="4"/>
  <c r="H157" i="4"/>
  <c r="H166" i="4"/>
  <c r="H168" i="4" s="1"/>
  <c r="H190" i="4"/>
  <c r="H194" i="4"/>
  <c r="H269" i="4"/>
  <c r="H271" i="4" s="1"/>
  <c r="H281" i="4"/>
  <c r="H285" i="4"/>
  <c r="H293" i="4"/>
  <c r="H295" i="4" s="1"/>
  <c r="H306" i="4"/>
  <c r="H308" i="4" s="1"/>
  <c r="J10" i="3"/>
  <c r="J12" i="3" s="1"/>
  <c r="J24" i="3"/>
  <c r="J28" i="3"/>
  <c r="J36" i="3"/>
  <c r="J40" i="3"/>
  <c r="J50" i="3"/>
  <c r="J56" i="3"/>
  <c r="J70" i="3"/>
  <c r="J72" i="3" s="1"/>
  <c r="J92" i="3"/>
  <c r="J94" i="3" s="1"/>
  <c r="J100" i="3"/>
  <c r="J102" i="3" s="1"/>
  <c r="J170" i="3"/>
  <c r="J172" i="3" s="1"/>
  <c r="J176" i="3"/>
  <c r="J178" i="3" s="1"/>
  <c r="I10" i="3"/>
  <c r="I12" i="3" s="1"/>
  <c r="I24" i="3"/>
  <c r="I28" i="3"/>
  <c r="I36" i="3"/>
  <c r="I40" i="3"/>
  <c r="I50" i="3"/>
  <c r="I56" i="3"/>
  <c r="I70" i="3"/>
  <c r="I72" i="3" s="1"/>
  <c r="I92" i="3"/>
  <c r="I94" i="3" s="1"/>
  <c r="I100" i="3"/>
  <c r="I102" i="3" s="1"/>
  <c r="I170" i="3"/>
  <c r="I172" i="3" s="1"/>
  <c r="I176" i="3"/>
  <c r="I178" i="3" s="1"/>
  <c r="H10" i="3"/>
  <c r="H12" i="3" s="1"/>
  <c r="H24" i="3"/>
  <c r="H28" i="3"/>
  <c r="H36" i="3"/>
  <c r="H40" i="3"/>
  <c r="H50" i="3"/>
  <c r="H56" i="3"/>
  <c r="H70" i="3"/>
  <c r="H72" i="3" s="1"/>
  <c r="H92" i="3"/>
  <c r="H94" i="3" s="1"/>
  <c r="H100" i="3"/>
  <c r="H102" i="3" s="1"/>
  <c r="H170" i="3"/>
  <c r="H172" i="3" s="1"/>
  <c r="H176" i="3"/>
  <c r="H178" i="3" s="1"/>
  <c r="J10" i="2"/>
  <c r="J12" i="2" s="1"/>
  <c r="J20" i="2"/>
  <c r="J22" i="2" s="1"/>
  <c r="J33" i="2"/>
  <c r="J35" i="2" s="1"/>
  <c r="J43" i="2"/>
  <c r="J45" i="2" s="1"/>
  <c r="J52" i="2"/>
  <c r="J54" i="2" s="1"/>
  <c r="I10" i="2"/>
  <c r="I12" i="2" s="1"/>
  <c r="I20" i="2"/>
  <c r="I22" i="2" s="1"/>
  <c r="I33" i="2"/>
  <c r="I35" i="2" s="1"/>
  <c r="I43" i="2"/>
  <c r="I45" i="2" s="1"/>
  <c r="I52" i="2"/>
  <c r="I54" i="2" s="1"/>
  <c r="H10" i="2"/>
  <c r="H12" i="2" s="1"/>
  <c r="H20" i="2"/>
  <c r="H22" i="2" s="1"/>
  <c r="H33" i="2"/>
  <c r="H35" i="2" s="1"/>
  <c r="H43" i="2"/>
  <c r="H45" i="2" s="1"/>
  <c r="H52" i="2"/>
  <c r="H54" i="2" s="1"/>
  <c r="J7" i="1"/>
  <c r="J14" i="1" s="1"/>
  <c r="J39" i="1" s="1"/>
  <c r="J12" i="1"/>
  <c r="J31" i="1"/>
  <c r="J37" i="1" s="1"/>
  <c r="J40" i="1" s="1"/>
  <c r="J35" i="1"/>
  <c r="I7" i="1"/>
  <c r="I14" i="1" s="1"/>
  <c r="I39" i="1" s="1"/>
  <c r="I12" i="1"/>
  <c r="I31" i="1"/>
  <c r="I35" i="1"/>
  <c r="H7" i="1"/>
  <c r="H12" i="1"/>
  <c r="H31" i="1"/>
  <c r="H35" i="1"/>
  <c r="H287" i="4" l="1"/>
  <c r="I146" i="3"/>
  <c r="H14" i="1"/>
  <c r="H39" i="1" s="1"/>
  <c r="H37" i="1"/>
  <c r="H40" i="1" s="1"/>
  <c r="I37" i="1"/>
  <c r="I40" i="1" s="1"/>
  <c r="H123" i="8"/>
  <c r="H145" i="8" s="1"/>
  <c r="J117" i="3"/>
  <c r="J182" i="3" s="1"/>
  <c r="H117" i="3"/>
  <c r="H182" i="3" s="1"/>
  <c r="I117" i="3"/>
  <c r="H39" i="8"/>
  <c r="H144" i="8" s="1"/>
  <c r="I123" i="8"/>
  <c r="I145" i="8" s="1"/>
  <c r="I39" i="8"/>
  <c r="I144" i="8" s="1"/>
  <c r="J123" i="8"/>
  <c r="J39" i="8"/>
  <c r="J144" i="8" s="1"/>
  <c r="J145" i="8"/>
  <c r="I30" i="7"/>
  <c r="I103" i="7" s="1"/>
  <c r="I102" i="7"/>
  <c r="H30" i="7"/>
  <c r="H103" i="7" s="1"/>
  <c r="J102" i="7"/>
  <c r="J30" i="7"/>
  <c r="J103" i="7" s="1"/>
  <c r="H102" i="7"/>
  <c r="H62" i="6"/>
  <c r="H61" i="6"/>
  <c r="I62" i="6"/>
  <c r="I61" i="6"/>
  <c r="J62" i="6"/>
  <c r="J61" i="6"/>
  <c r="H196" i="4"/>
  <c r="I133" i="4"/>
  <c r="H133" i="4"/>
  <c r="H33" i="4"/>
  <c r="H310" i="4" s="1"/>
  <c r="I196" i="4"/>
  <c r="I287" i="4"/>
  <c r="J133" i="4"/>
  <c r="I159" i="4"/>
  <c r="J33" i="4"/>
  <c r="J310" i="4" s="1"/>
  <c r="J159" i="4"/>
  <c r="H159" i="4"/>
  <c r="I33" i="4"/>
  <c r="I310" i="4" s="1"/>
  <c r="J287" i="4"/>
  <c r="J196" i="4"/>
  <c r="I58" i="3"/>
  <c r="I42" i="3"/>
  <c r="H58" i="3"/>
  <c r="H42" i="3"/>
  <c r="I30" i="3"/>
  <c r="J30" i="3"/>
  <c r="H30" i="3"/>
  <c r="J58" i="3"/>
  <c r="J42" i="3"/>
  <c r="H57" i="2"/>
  <c r="H56" i="2"/>
  <c r="I57" i="2"/>
  <c r="I56" i="2"/>
  <c r="J57" i="2"/>
  <c r="J56" i="2"/>
  <c r="I311" i="4" l="1"/>
  <c r="I180" i="3"/>
  <c r="I182" i="3"/>
  <c r="J180" i="3"/>
  <c r="H181" i="3"/>
  <c r="H311" i="4"/>
  <c r="J311" i="4"/>
  <c r="J181" i="3"/>
  <c r="I181" i="3"/>
  <c r="H180" i="3" l="1"/>
</calcChain>
</file>

<file path=xl/sharedStrings.xml><?xml version="1.0" encoding="utf-8"?>
<sst xmlns="http://schemas.openxmlformats.org/spreadsheetml/2006/main" count="1355" uniqueCount="521">
  <si>
    <t>ORJ</t>
  </si>
  <si>
    <t>Par</t>
  </si>
  <si>
    <t>Pol</t>
  </si>
  <si>
    <t>Zkratka položky</t>
  </si>
  <si>
    <t>ORG</t>
  </si>
  <si>
    <t>Název org.</t>
  </si>
  <si>
    <t>ÚZ</t>
  </si>
  <si>
    <t>Odbor kanceláře tajemníka</t>
  </si>
  <si>
    <t>Neinv.přijaté transfery od obcí</t>
  </si>
  <si>
    <t>Obec Holubice</t>
  </si>
  <si>
    <t>Přijatá pojistná plnění</t>
  </si>
  <si>
    <t>KT - Jednotka sboru dobrovolných hasičů</t>
  </si>
  <si>
    <t>Ostatní inv.přijaté transfery ze SR</t>
  </si>
  <si>
    <t>Investiční přijaté transfery od krajů</t>
  </si>
  <si>
    <t>Rezerva na krizová opatření</t>
  </si>
  <si>
    <t>KT - Řešení krizových situací</t>
  </si>
  <si>
    <t>Nákup ostatních služeb</t>
  </si>
  <si>
    <t>Příprava na krizové situace a řešení mimořádných událostí</t>
  </si>
  <si>
    <t>Ostatní platy</t>
  </si>
  <si>
    <t>Ostatní osobní výdaje</t>
  </si>
  <si>
    <t>Drobný dlouhod. HM</t>
  </si>
  <si>
    <t>Nákup materiálu j.n.</t>
  </si>
  <si>
    <t>Pohonné hmoty a maziva</t>
  </si>
  <si>
    <t>Služby elektronických komunikací</t>
  </si>
  <si>
    <t>Služby peněžních ústavů</t>
  </si>
  <si>
    <t>Služby školení a vzdělávání</t>
  </si>
  <si>
    <t>Zpracování dat a služby ICT</t>
  </si>
  <si>
    <t>Opravy a udržování</t>
  </si>
  <si>
    <t>Dopravní prostředky</t>
  </si>
  <si>
    <t>Odbor stavební úřadu a životního prostředí</t>
  </si>
  <si>
    <t>Správní poplatky</t>
  </si>
  <si>
    <t>Ostatní neinv. přijaté transf. ze SR</t>
  </si>
  <si>
    <t>SÚ - Podíl k dotaci MPZ</t>
  </si>
  <si>
    <t>Sankční platby přijaté od jin.osob</t>
  </si>
  <si>
    <t>Vratky transferů poskyt.z veřej.rozpočtů</t>
  </si>
  <si>
    <t>Odvody za odnětí půdy ZPF</t>
  </si>
  <si>
    <t>Příjmy za dobýv.nerost.a geolog.práce</t>
  </si>
  <si>
    <t>Příjmy z poskyt. služeb, výrobků, práv</t>
  </si>
  <si>
    <t>ŽP - Odměna za třídění odpadu</t>
  </si>
  <si>
    <t>ŽP - třídění odpadu</t>
  </si>
  <si>
    <t>ŽP - Údržba - sečení v remízcích a větrolamech vysázených v minulých letech</t>
  </si>
  <si>
    <t>Péče o krajinu</t>
  </si>
  <si>
    <t>ŽP - Ostatní činnnost místní správy</t>
  </si>
  <si>
    <t>Finanční odbor</t>
  </si>
  <si>
    <t>FO - průtoková dotace - ZSA</t>
  </si>
  <si>
    <t>Odvody PO</t>
  </si>
  <si>
    <t>Ost.přijaté vratky transf. a podob.příjmy</t>
  </si>
  <si>
    <t>FO - ÚNP - TSMS - chodníky</t>
  </si>
  <si>
    <t>TSMS - UNP - mobilní WC - hřbitov</t>
  </si>
  <si>
    <t>Neinvestiční transfery zřízeným PO</t>
  </si>
  <si>
    <t>Neinvestiční příspěvky zřízeným PO</t>
  </si>
  <si>
    <t>FO - TSMS</t>
  </si>
  <si>
    <t>FO - ÚNP - TSMS - ošetření stromů(stromy pod kontrolou)</t>
  </si>
  <si>
    <t>FO - ÚNP - TSMS - Pasportizace stromů</t>
  </si>
  <si>
    <t>TSMS - kanalizace</t>
  </si>
  <si>
    <t>TSMS - ÚNP - náhradní výsadba</t>
  </si>
  <si>
    <t>Investiční transfery zřízeným PO</t>
  </si>
  <si>
    <t>FO - TSMS - ÚPI - vozidlo</t>
  </si>
  <si>
    <t>IR - Nová Napoleonská expozice</t>
  </si>
  <si>
    <t>FO - Zámek</t>
  </si>
  <si>
    <t>Vzpomínkové akce</t>
  </si>
  <si>
    <t>Concentus Moraviae</t>
  </si>
  <si>
    <t>Dny Slavkova</t>
  </si>
  <si>
    <t>ZS-A ÚIP - kulturní předměty</t>
  </si>
  <si>
    <t>Jiné investiční transfery zřízeným PO</t>
  </si>
  <si>
    <t>FO - Průtoková dotace MŠ</t>
  </si>
  <si>
    <t>FO - DDM - průtoková dotace</t>
  </si>
  <si>
    <t>Průtoková dotace - ZŠ Tyršova</t>
  </si>
  <si>
    <t>Průtoková dotace - ZŠ Komenského</t>
  </si>
  <si>
    <t>FO - MŠ Zvídálek</t>
  </si>
  <si>
    <t>FO - ZŠ Tyršova</t>
  </si>
  <si>
    <t>FO - ZŠ Komenského</t>
  </si>
  <si>
    <t>ZŠ Kom. - dovoz jídel</t>
  </si>
  <si>
    <t>FO - ZUŠ</t>
  </si>
  <si>
    <t>FO - DDM</t>
  </si>
  <si>
    <t>Neinv.přij. trf. ze SR - souhrn.dot.vzt.</t>
  </si>
  <si>
    <t>Bank.účty-změna stavu krátk.prostř.</t>
  </si>
  <si>
    <t>Dlouhodobé přijaté půjčené prostředky</t>
  </si>
  <si>
    <t>Uhraz.splátky dlouhodob. půjč.prostř.</t>
  </si>
  <si>
    <t>Úvěr VaK - budova</t>
  </si>
  <si>
    <t>FO - Úvěr - MŠ</t>
  </si>
  <si>
    <t>Daň z příjmů FO placená plátci</t>
  </si>
  <si>
    <t>Daň z příjmů FO placená poplatníky</t>
  </si>
  <si>
    <t>Daň z příjmů FO vybíraná srážkou</t>
  </si>
  <si>
    <t>Daň z příjmů práv.osob</t>
  </si>
  <si>
    <t>Daň z příjmů práv.osob-obce</t>
  </si>
  <si>
    <t>DPH</t>
  </si>
  <si>
    <t>Poplatek ze psů</t>
  </si>
  <si>
    <t>Odpadové hospodaření a komunální odpady</t>
  </si>
  <si>
    <t>VHP</t>
  </si>
  <si>
    <t>Zrušený odvod z VHP</t>
  </si>
  <si>
    <t>Daň z hazardních her bez technických her v místě</t>
  </si>
  <si>
    <t>Daň z technických her mimo internetových</t>
  </si>
  <si>
    <t>Daň z nemovitých věcí</t>
  </si>
  <si>
    <t>Kursové rozdíly v příjmech</t>
  </si>
  <si>
    <t>Příjmy z úroků</t>
  </si>
  <si>
    <t>Neinvestiční transfery krajům</t>
  </si>
  <si>
    <t>Nájemné</t>
  </si>
  <si>
    <t>Neinv.transf.veřej.rozpočt.územní úrovně</t>
  </si>
  <si>
    <t>Ostatní nákupy j.n.</t>
  </si>
  <si>
    <t>FO - OPS Mohyla Míru</t>
  </si>
  <si>
    <t>FO - Sdružení Slavkovské bojiště</t>
  </si>
  <si>
    <t>Úroky vlastní</t>
  </si>
  <si>
    <t>FO - Sdružení měst a obcí JM</t>
  </si>
  <si>
    <t>FO - Svaz měst a obcí</t>
  </si>
  <si>
    <t>FO - DSO Brněnsko</t>
  </si>
  <si>
    <t>FO - Politaví</t>
  </si>
  <si>
    <t>Ostatní neinv. výdaje j.n.</t>
  </si>
  <si>
    <t>Platy zaměstnanců v prac.poměru</t>
  </si>
  <si>
    <t>Platby daní a poplatků SR</t>
  </si>
  <si>
    <t>Platby daní a popl.krajům, obcím a SF</t>
  </si>
  <si>
    <t>Odbor správy majetku, investic a rozvoje</t>
  </si>
  <si>
    <t>Popl. za už.veř.prostranství</t>
  </si>
  <si>
    <t>IR - ZŠ Komenského - rekonstrukce</t>
  </si>
  <si>
    <t>Ostatní příjmy z pronájmu majetku</t>
  </si>
  <si>
    <t>Hrobová místa</t>
  </si>
  <si>
    <t>Příjmy z pronájmu pozemků</t>
  </si>
  <si>
    <t>Pozemky</t>
  </si>
  <si>
    <t>Příjmy z pronáj.ost. nemov.věcí a částí</t>
  </si>
  <si>
    <t>Plochy</t>
  </si>
  <si>
    <t>Ostatní příjmy z vlastní činnosti</t>
  </si>
  <si>
    <t>Inv.přijaté transfery ze SF</t>
  </si>
  <si>
    <t>IR - Projektová dokumentace nová MŠ</t>
  </si>
  <si>
    <t>IR - rekonstrukce RD</t>
  </si>
  <si>
    <t>IR - DDM - odborné učebny</t>
  </si>
  <si>
    <t>Inv.transf. od jiných států</t>
  </si>
  <si>
    <t>Příjem z prodeje pozemků</t>
  </si>
  <si>
    <t>IR - Chodník ulice Pod Vinohrady</t>
  </si>
  <si>
    <t>IR - Projektová dokumentace - regenerace Sídliště Nádražní</t>
  </si>
  <si>
    <t>IR - Dopravní značení</t>
  </si>
  <si>
    <t>Dovoz jídel MŠ</t>
  </si>
  <si>
    <t>IR - ZŠ Komenského - rekonstrukce - nepřímé náklady</t>
  </si>
  <si>
    <t>INTERREG</t>
  </si>
  <si>
    <t>Pov.soc.pojistné,přísp.na st.polit.zam.</t>
  </si>
  <si>
    <t>Pov.zdravot.pojistné</t>
  </si>
  <si>
    <t>IR - Opravy drobných památek</t>
  </si>
  <si>
    <t>IR - Dětské hřiště</t>
  </si>
  <si>
    <t>IR - Veřejná architektonická soutěž SCB</t>
  </si>
  <si>
    <t>IR - Hřbitovní zeď</t>
  </si>
  <si>
    <t>IR - Stadion</t>
  </si>
  <si>
    <t>Kompostárna</t>
  </si>
  <si>
    <t>IR - Generel zeleně</t>
  </si>
  <si>
    <t>IR - Nemovitosti - znalecké posudky, geometrické plány, poplatky, daň</t>
  </si>
  <si>
    <t>IR - Ostatní činnost místní správy</t>
  </si>
  <si>
    <t>IR - Vypracvání žádostí o dotaci včetně zajištění dokladů</t>
  </si>
  <si>
    <t>IR - Projektová dokumentace (ostatní nespecifikované)</t>
  </si>
  <si>
    <t>IR - Projektové dokumentace - dopravní</t>
  </si>
  <si>
    <t>IR - Služby městského architekta</t>
  </si>
  <si>
    <t>Stavby</t>
  </si>
  <si>
    <t>IR - Projektová dokumentace - ulice Jiráskova</t>
  </si>
  <si>
    <t>IR - Projektová dokumentace - ulice Polní</t>
  </si>
  <si>
    <t>IR - Plánovací smlouva - Slovanká Radilová</t>
  </si>
  <si>
    <t>IR - Nová MŠ Koláčkovo - nepřímé náklady</t>
  </si>
  <si>
    <t>Stroje, přístroje a zařízení</t>
  </si>
  <si>
    <t>IR - Přístavba ZŠ Tyršova</t>
  </si>
  <si>
    <t>IR - BTH - Husova 63</t>
  </si>
  <si>
    <t>IR - Centrum Bonaparte</t>
  </si>
  <si>
    <t>IR - SC Bonaparte - kino - prostorové ozvučení</t>
  </si>
  <si>
    <t>IR - VO</t>
  </si>
  <si>
    <t>Ost. nákup dlouhodob. nehmot. majetku</t>
  </si>
  <si>
    <t>IR - Změna ÚP Slavkov u Brna</t>
  </si>
  <si>
    <t>IR - Změna ÚP Č.6, standardizace</t>
  </si>
  <si>
    <t>IR - Výkupy pozemků</t>
  </si>
  <si>
    <t>Programové vybavení</t>
  </si>
  <si>
    <t>IR - Úsekové měření rychlosti</t>
  </si>
  <si>
    <t>Bytové prostory</t>
  </si>
  <si>
    <t>Studená voda</t>
  </si>
  <si>
    <t>Plyn</t>
  </si>
  <si>
    <t>Elektrická energie</t>
  </si>
  <si>
    <t>SM - Rekonstrukce bytových jader</t>
  </si>
  <si>
    <t>SM - výměna oken Fugnerova, Palackého 123</t>
  </si>
  <si>
    <t>Nebytové prostory</t>
  </si>
  <si>
    <t>SC Bonaparte</t>
  </si>
  <si>
    <t>MUDr. František Fajmon</t>
  </si>
  <si>
    <t>MUDr. Molčíková</t>
  </si>
  <si>
    <t>MUDr. DAgmar Šilerová</t>
  </si>
  <si>
    <t>FLOMEDICA PLUS, s.r.o.</t>
  </si>
  <si>
    <t>MUDr. Jana Baránková</t>
  </si>
  <si>
    <t>MUDr. Eva Fuchsová, gynekologie, s.r.o.</t>
  </si>
  <si>
    <t>MUDr. Petr Vaďura</t>
  </si>
  <si>
    <t>MUDr. Svatava Vaďurová</t>
  </si>
  <si>
    <t>MUDr. Eva Dočekalová</t>
  </si>
  <si>
    <t>Ortopedická ambulance, Slavkov u Brna s.r.o.</t>
  </si>
  <si>
    <t>MUDr. Ingrid Maňasová</t>
  </si>
  <si>
    <t>Lékárna Slavkov,spol. s r.o.</t>
  </si>
  <si>
    <t>MUDr. Ondřich</t>
  </si>
  <si>
    <t>MediJaPo s. r. o.</t>
  </si>
  <si>
    <t>Pavel Krčmář</t>
  </si>
  <si>
    <t>Nemocnice s poliklinikou</t>
  </si>
  <si>
    <t>MUDr. Soňa Vybíralová s.r.o.</t>
  </si>
  <si>
    <t>EYES Optik</t>
  </si>
  <si>
    <t>SANIT-K</t>
  </si>
  <si>
    <t>MUDr. Vlasta Kučerová</t>
  </si>
  <si>
    <t>Mgr. Hana Charvátová</t>
  </si>
  <si>
    <t>Petra Krbková</t>
  </si>
  <si>
    <t>MDDr. Kašparová Eva</t>
  </si>
  <si>
    <t>UROLOGA s.r.o.</t>
  </si>
  <si>
    <t>MUDr. Jana Palová</t>
  </si>
  <si>
    <t>Kamil Zborovský</t>
  </si>
  <si>
    <t>MUDr. Zdislav Stojaspal s.r.o.</t>
  </si>
  <si>
    <t>Tommi Praktik, s.r.o.</t>
  </si>
  <si>
    <t>MUDr. Eva Hlaváčková s.r.o.</t>
  </si>
  <si>
    <t>EYES OPTIK s. r. o.</t>
  </si>
  <si>
    <t>NAIPPO s. r. o.</t>
  </si>
  <si>
    <t>Juřečková Lenka</t>
  </si>
  <si>
    <t>MUDr. Špatná s. r. o.</t>
  </si>
  <si>
    <t>Alergologie Slavkov s. r.o.</t>
  </si>
  <si>
    <t>Úřad práce</t>
  </si>
  <si>
    <t>MUDr. Jana NeuwirthováMUDr. Jana Neuwirthová</t>
  </si>
  <si>
    <t>Ing. Jitka Kučerová</t>
  </si>
  <si>
    <t>Chir4all s.r.o.Chir4all s.r.o.</t>
  </si>
  <si>
    <t>LOGOPEDIE POHODA s.r.o.</t>
  </si>
  <si>
    <t>Milan Spisar</t>
  </si>
  <si>
    <t>Bc. Markéta Bednářová</t>
  </si>
  <si>
    <t>DENTAM s.r.o.</t>
  </si>
  <si>
    <t>Budova Poliklinika</t>
  </si>
  <si>
    <t>SM - SM - Rekonstrukce ordinací</t>
  </si>
  <si>
    <t>Prádlo, oděv a obuv</t>
  </si>
  <si>
    <t>Knihy, učeb.pom. a tisk</t>
  </si>
  <si>
    <t>Odbor sociálních věcí</t>
  </si>
  <si>
    <t>Příjem náhrad za nezpůsobenou újmu</t>
  </si>
  <si>
    <t>SV - Klub důchodců</t>
  </si>
  <si>
    <t>Výdaje na náhrady za nezpůsobenou újmu</t>
  </si>
  <si>
    <t>SV - Služby ostaní - Senior Taxi</t>
  </si>
  <si>
    <t>Povinné pojistné odpov.za prac.úraz, nemoc</t>
  </si>
  <si>
    <t>SV - Rodinná poradna</t>
  </si>
  <si>
    <t>Cestovné</t>
  </si>
  <si>
    <t>SV - terénní pracovník po Ukrajinu</t>
  </si>
  <si>
    <t>SV - Komunitní plán města</t>
  </si>
  <si>
    <t>Pohoštění</t>
  </si>
  <si>
    <t>Věcné dary</t>
  </si>
  <si>
    <t>Neinv. transfery církvím a nábož.spol.</t>
  </si>
  <si>
    <t>SV - Oblastní charita</t>
  </si>
  <si>
    <t>Ost.neinv. transf. nezisk. a podob.osob.</t>
  </si>
  <si>
    <t>SV - jiný poskytovatel</t>
  </si>
  <si>
    <t>SV - Humanitární účely</t>
  </si>
  <si>
    <t>Měú - DDHM - ICT</t>
  </si>
  <si>
    <t>Měú - DDHM - ostatní</t>
  </si>
  <si>
    <t>měú - opravy - auta</t>
  </si>
  <si>
    <t>Odbor správních činností</t>
  </si>
  <si>
    <t>VV - Cestovní doklady</t>
  </si>
  <si>
    <t>VV - Občanské průkazy</t>
  </si>
  <si>
    <t>VV - Matrika</t>
  </si>
  <si>
    <t>VV - Sbor pro občanské záležitosti</t>
  </si>
  <si>
    <t>VV - Obřadní síň</t>
  </si>
  <si>
    <t>Příjmy za ZOZ - řidičáky</t>
  </si>
  <si>
    <t>DSH - správní řízení - radar</t>
  </si>
  <si>
    <t>DSH - správní řízení - radar - Velešovice</t>
  </si>
  <si>
    <t>MP - úsekové měření</t>
  </si>
  <si>
    <t>MP - úsekové měření - Velešovice</t>
  </si>
  <si>
    <t>Odbor vnějších vztahů</t>
  </si>
  <si>
    <t>Sport</t>
  </si>
  <si>
    <t>Činnost mládeže</t>
  </si>
  <si>
    <t>Zájmová činnost, volný čas</t>
  </si>
  <si>
    <t>Individuální dotace</t>
  </si>
  <si>
    <t>Různé - Propagace</t>
  </si>
  <si>
    <t>80. let výročí konce války</t>
  </si>
  <si>
    <t>Zahraniční vztahy</t>
  </si>
  <si>
    <t>Nespecifikované rezervy</t>
  </si>
  <si>
    <t>MAP3</t>
  </si>
  <si>
    <t>MAP - vlastní zdroje</t>
  </si>
  <si>
    <t>MAP - nepřímé náklady</t>
  </si>
  <si>
    <t>Různé - Městský ples</t>
  </si>
  <si>
    <t>Přijaté peněž.neinv. dary</t>
  </si>
  <si>
    <t>OVV - Kulturní akce - požární hlídky</t>
  </si>
  <si>
    <t>Kulturní akce města</t>
  </si>
  <si>
    <t>OVV - Komunikace s občany - mobilní rozhlas, aj.</t>
  </si>
  <si>
    <t xml:space="preserve">Městský úřad </t>
  </si>
  <si>
    <t>Neinv.přij. tran. z všeob.pokl.správy SR</t>
  </si>
  <si>
    <t>Neinv.přij. transf. ze SF</t>
  </si>
  <si>
    <t>Kybernetická bezpečnost</t>
  </si>
  <si>
    <t>Obec Bošovice</t>
  </si>
  <si>
    <t>Obec Heršpice</t>
  </si>
  <si>
    <t>Obec Hodějice</t>
  </si>
  <si>
    <t>Obec Hostěrádky-Rešov</t>
  </si>
  <si>
    <t>Obec Hrušky</t>
  </si>
  <si>
    <t>Obec Kobeřice</t>
  </si>
  <si>
    <t>Obec Křenovice</t>
  </si>
  <si>
    <t>Obec Lovčičky</t>
  </si>
  <si>
    <t>Obec Milešovice</t>
  </si>
  <si>
    <t>Obec Němčany</t>
  </si>
  <si>
    <t>Obec Nížkovice</t>
  </si>
  <si>
    <t>Obec Otnice</t>
  </si>
  <si>
    <t>Obec Šaratice</t>
  </si>
  <si>
    <t>Obec Vážany nad Litavou</t>
  </si>
  <si>
    <t>Obec Velešovice</t>
  </si>
  <si>
    <t>Obec Zbýšov</t>
  </si>
  <si>
    <t>Správa majetku</t>
  </si>
  <si>
    <t>RADAR</t>
  </si>
  <si>
    <t>Měú - služby - ostatní</t>
  </si>
  <si>
    <t>Měú - materiál - kancelářský</t>
  </si>
  <si>
    <t>Měú - materiál - ICT</t>
  </si>
  <si>
    <t>Měú - materiál - čistící a hygienické potřeby</t>
  </si>
  <si>
    <t>Měú - materiál - auta</t>
  </si>
  <si>
    <t>Měú - materiál - ostatní</t>
  </si>
  <si>
    <t>Poštovní služby</t>
  </si>
  <si>
    <t>Měú - služby peněžních ústavů - pojištění auta</t>
  </si>
  <si>
    <t>Poradenské a právní služby</t>
  </si>
  <si>
    <t>Měú - služby -  školení</t>
  </si>
  <si>
    <t>Měú - služby -  školení SW</t>
  </si>
  <si>
    <t>Měú - služby - stravování</t>
  </si>
  <si>
    <t>Měú - služby - BTH</t>
  </si>
  <si>
    <t>Měú - služby - ICT</t>
  </si>
  <si>
    <t>Měú - služby - auta</t>
  </si>
  <si>
    <t>Měú - opravy - majetek</t>
  </si>
  <si>
    <t>Měú - opavy - ICT</t>
  </si>
  <si>
    <t>Úhrady sankcí j.rozpočtům</t>
  </si>
  <si>
    <t>Ost. neinv. transfery FO</t>
  </si>
  <si>
    <t>Odměny členů zastupitelstev obcí a krajů</t>
  </si>
  <si>
    <t>Městská policie</t>
  </si>
  <si>
    <t>MP - úvěr - auto</t>
  </si>
  <si>
    <t>Výdaje celkem - Odbor kanceláře tajemníka</t>
  </si>
  <si>
    <t>Příjmy celkem - Odbor kanceláře tajemníka</t>
  </si>
  <si>
    <t>Výdaje celkem - Odbor Kanceláře tajemníka</t>
  </si>
  <si>
    <t>Kapitálové výdaje celkem - Odbor Kanceláře tajemníka</t>
  </si>
  <si>
    <t>Běžné výdaje celkem - Odbor Kanceláře tajemníka</t>
  </si>
  <si>
    <t>Příjmy celkem - Odbor Kanceláře tajemníka</t>
  </si>
  <si>
    <t>Kapitálové příjmy celkem - Odbor Kanceláře tajemníka</t>
  </si>
  <si>
    <t>Běžné příjmy celkem - Odbor Kanceláře tajemníka</t>
  </si>
  <si>
    <t>Výdaje celkem - Odbor stavební úřadu a životního prostředí</t>
  </si>
  <si>
    <t>Příjmy celkem - Odbor stavební úřadu a životního prostředí</t>
  </si>
  <si>
    <t>Příjmy celkem - Oddělení dopravy</t>
  </si>
  <si>
    <t>Běžné příjmy celkem - Oddělení dopravy</t>
  </si>
  <si>
    <t>Výdaje celkem - Oddělení životního prostření</t>
  </si>
  <si>
    <t>Běžné výdaje celkem - Oddělení životního prostření</t>
  </si>
  <si>
    <t>Příjmy celkem - Oddělení životního prostření</t>
  </si>
  <si>
    <t>Běžné příjmy celkem - Oddělení životního prostření</t>
  </si>
  <si>
    <t>Výdaje celkem - Oddělení stavební</t>
  </si>
  <si>
    <t>Běžné výdaje celkem - Oddělení stavební</t>
  </si>
  <si>
    <t>Příjmy celkem - Oddělení stavební</t>
  </si>
  <si>
    <t>Běžné příjmy celkem - Oddělení stavební</t>
  </si>
  <si>
    <t xml:space="preserve"> Oddělení dopravy</t>
  </si>
  <si>
    <t xml:space="preserve"> Oddělení životního prostření</t>
  </si>
  <si>
    <t xml:space="preserve"> Oddělení stavební</t>
  </si>
  <si>
    <t>Financování celkem - Finanční odbor</t>
  </si>
  <si>
    <t>Výdaje celkem - Finanční odbor</t>
  </si>
  <si>
    <t>Příjmy celkem - Finanční odbor</t>
  </si>
  <si>
    <t>Financování celkem - Ostatní</t>
  </si>
  <si>
    <t>Financování výdaje celkem - Ostatní</t>
  </si>
  <si>
    <t>Výdaje celkem - Ostatní</t>
  </si>
  <si>
    <t>Běžné výdaje celkem - Ostatní</t>
  </si>
  <si>
    <t>Příjmy celkem - Ostatní</t>
  </si>
  <si>
    <t>Financování celkem - Splátky bankovních půjček</t>
  </si>
  <si>
    <t>Financování výdaje celkem - Splátky bankovních půjček</t>
  </si>
  <si>
    <t>Příjmy celkem - Transfery</t>
  </si>
  <si>
    <t>Běžné příjmy celkem - Transfery</t>
  </si>
  <si>
    <t>Výdaje celkem - Příspěvky - školy</t>
  </si>
  <si>
    <t>Běžné výdaje celkem - Příspěvky - školy</t>
  </si>
  <si>
    <t>Příjmy celkem - Příspěvky - školy</t>
  </si>
  <si>
    <t>Běžné příjmy celkem - Příspěvky - školy</t>
  </si>
  <si>
    <t>Výdaje celkem - Příspěvky ZS-A</t>
  </si>
  <si>
    <t>Kapitálové výdaje celkem - Příspěvky ZS-A</t>
  </si>
  <si>
    <t>Běžné výdaje celkem - Příspěvky ZS-A</t>
  </si>
  <si>
    <t>Příjmy celkem - Příspěvky ZS-A</t>
  </si>
  <si>
    <t>Kapitálové příjmy celkem - Příspěvky ZS-A</t>
  </si>
  <si>
    <t>Běžné příjmy celkem - Příspěvky ZS-A</t>
  </si>
  <si>
    <t>Výdaje celkem - Příspěvky TSMS</t>
  </si>
  <si>
    <t>Kapitálové výdaje celkem - Příspěvky TSMS</t>
  </si>
  <si>
    <t>Běžné výdaje celkem - Příspěvky TSMS</t>
  </si>
  <si>
    <t>Příjmy celkem - Příspěvky TSMS</t>
  </si>
  <si>
    <t>Běžné příjmy celkem - Příspěvky TSMS</t>
  </si>
  <si>
    <t xml:space="preserve"> Ostatní</t>
  </si>
  <si>
    <t xml:space="preserve"> Splátky bankovních půjček</t>
  </si>
  <si>
    <t xml:space="preserve"> Transfery</t>
  </si>
  <si>
    <t xml:space="preserve"> Příspěvky - školy</t>
  </si>
  <si>
    <t xml:space="preserve"> Příspěvky ZS-A</t>
  </si>
  <si>
    <t xml:space="preserve"> Příspěvky TSMS</t>
  </si>
  <si>
    <t>Výdaje celkem - Odbor správy majetku, investic a rozvoje</t>
  </si>
  <si>
    <t>Příjmy celkem - Odbor správy majetku, investic a rozvoje</t>
  </si>
  <si>
    <t>Výdaje celkem - Oddělení správa majetku</t>
  </si>
  <si>
    <t>Běžné výdaje celkem - Oddělení správa majetku</t>
  </si>
  <si>
    <t>Příjmy celkem - Oddělení správa majetku</t>
  </si>
  <si>
    <t>Běžné příjmy celkem - Oddělení správa majetku</t>
  </si>
  <si>
    <t>Výdaje celkem - Oddělení nebyty</t>
  </si>
  <si>
    <t>Kapitálové výdaje celkem - Oddělení nebyty</t>
  </si>
  <si>
    <t>Běžné výdaje celkem - Oddělení nebyty</t>
  </si>
  <si>
    <t>Příjmy celkem - Oddělení nebyty</t>
  </si>
  <si>
    <t>Běžné příjmy celkem - Oddělení nebyty</t>
  </si>
  <si>
    <t>Výdaje celkem - Oddělení byty</t>
  </si>
  <si>
    <t>Kapitálové výdaje celkem - Oddělení byty</t>
  </si>
  <si>
    <t>Běžné výdaje celkem - Oddělení byty</t>
  </si>
  <si>
    <t>Příjmy celkem - Oddělení byty</t>
  </si>
  <si>
    <t>Běžné příjmy celkem - Oddělení byty</t>
  </si>
  <si>
    <t>Výdaje celkem - Oddělení Investic a rozvoje</t>
  </si>
  <si>
    <t>Kapitálové výdaje celkem - Oddělení Investic a rozvoje</t>
  </si>
  <si>
    <t>Běžné výdaje celkem - Oddělení Investic a rozvoje</t>
  </si>
  <si>
    <t>Příjmy celkem - Oddělení Investic a rozvoje</t>
  </si>
  <si>
    <t>Kapitálové příjmy celkem - Oddělení Investic a rozvoje</t>
  </si>
  <si>
    <t>Běžné příjmy celkem - Oddělení Investic a rozvoje</t>
  </si>
  <si>
    <t xml:space="preserve"> Oddělení správa majetku</t>
  </si>
  <si>
    <t xml:space="preserve"> Oddělení nebyty</t>
  </si>
  <si>
    <t xml:space="preserve"> Oddělení byty</t>
  </si>
  <si>
    <t xml:space="preserve"> Oddělení Investic a rozvoje</t>
  </si>
  <si>
    <t>Výdaje celkem - Odbor sociálních věcí</t>
  </si>
  <si>
    <t>Příjmy celkem - Odbor sociálních věcí</t>
  </si>
  <si>
    <t>Běžné výdaje celkem - Odbor sociálních věcí</t>
  </si>
  <si>
    <t>Běžné příjmy celkem - Odbor sociálních věcí</t>
  </si>
  <si>
    <t>Výdaje celkem - Odbor správních činností</t>
  </si>
  <si>
    <t>Příjmy celkem - Odbor správních činností</t>
  </si>
  <si>
    <t>Příjmy celkem - Oddělení úsekového měření rychlosti</t>
  </si>
  <si>
    <t>Běžné příjmy celkem - Oddělení úsekového měření rychlosti</t>
  </si>
  <si>
    <t>Výdaje celkem - Oddělení DSH</t>
  </si>
  <si>
    <t>Běžné výdaje celkem - Oddělení DSH</t>
  </si>
  <si>
    <t>Příjmy celkem - Oddělení DSH</t>
  </si>
  <si>
    <t>Běžné příjmy celkem - Oddělení DSH</t>
  </si>
  <si>
    <t>Příjmy celkem - Oddělení ŽÚ</t>
  </si>
  <si>
    <t>Běžné příjmy celkem - Oddělení ŽÚ</t>
  </si>
  <si>
    <t>Výdaje celkem - Oddělení vnitřní věci</t>
  </si>
  <si>
    <t>Běžné výdaje celkem - Oddělení vnitřní věci</t>
  </si>
  <si>
    <t>Příjmy celkem - Oddělení vnitřní věci</t>
  </si>
  <si>
    <t>Běžné příjmy celkem - Oddělení vnitřní věci</t>
  </si>
  <si>
    <t xml:space="preserve"> Oddělení úsekového měření rychlosti</t>
  </si>
  <si>
    <t xml:space="preserve"> Oddělení DSH</t>
  </si>
  <si>
    <t xml:space="preserve"> Oddělení ŽÚ</t>
  </si>
  <si>
    <t xml:space="preserve"> Oddělení vnitřní věci</t>
  </si>
  <si>
    <t>Výdaje celkem - Odbor vnějších vztahů</t>
  </si>
  <si>
    <t>Příjmy celkem - Odbor vnějších vztahů</t>
  </si>
  <si>
    <t>Výdaje celkem - Kultura</t>
  </si>
  <si>
    <t>Běžné výdaje celkem - Kultura</t>
  </si>
  <si>
    <t>Příjmy celkem - Kultura</t>
  </si>
  <si>
    <t>Běžné příjmy celkem - Kultura</t>
  </si>
  <si>
    <t>Výdaje celkem - MAP</t>
  </si>
  <si>
    <t>Běžné výdaje celkem - MAP</t>
  </si>
  <si>
    <t>Příjmy celkem - MAP</t>
  </si>
  <si>
    <t>Běžné příjmy celkem - MAP</t>
  </si>
  <si>
    <t>Výdaje celkem - Vnější vztahy</t>
  </si>
  <si>
    <t>Kapitálové výdaje celkem - Vnější vztahy</t>
  </si>
  <si>
    <t>Běžné výdaje celkem - Vnější vztahy</t>
  </si>
  <si>
    <t xml:space="preserve"> Kultura</t>
  </si>
  <si>
    <t xml:space="preserve"> MAP</t>
  </si>
  <si>
    <t xml:space="preserve"> Vnější vztahy</t>
  </si>
  <si>
    <t xml:space="preserve">Výdaje celkem - Městský úřad </t>
  </si>
  <si>
    <t xml:space="preserve">Příjmy celkem - Městský úřad </t>
  </si>
  <si>
    <t>Výdaje celkem - Zastupitelé</t>
  </si>
  <si>
    <t>Běžné výdaje celkem - Zastupitelé</t>
  </si>
  <si>
    <t>Výdaje celkem - MěÚ</t>
  </si>
  <si>
    <t>Kapitálové výdaje celkem - MěÚ</t>
  </si>
  <si>
    <t>Běžné výdaje celkem - MěÚ</t>
  </si>
  <si>
    <t>Příjmy celkem - MěÚ</t>
  </si>
  <si>
    <t>Kapitálové příjmy celkem - MěÚ</t>
  </si>
  <si>
    <t>Běžné příjmy celkem - MěÚ</t>
  </si>
  <si>
    <t xml:space="preserve"> Zastupitelé</t>
  </si>
  <si>
    <t xml:space="preserve"> MěÚ</t>
  </si>
  <si>
    <t>Výdaje celkem - Městská policie</t>
  </si>
  <si>
    <t>Příjmy celkem - Městská policie</t>
  </si>
  <si>
    <t>Běžné výdaje celkem - Městská policie</t>
  </si>
  <si>
    <t>Běžné příjmy celkem - Městská policie</t>
  </si>
  <si>
    <t>Běžné příjmy celkem - Daňové</t>
  </si>
  <si>
    <t>Běžné příjmy celkem - Nedaňové</t>
  </si>
  <si>
    <t>Běžné příjmy celkem - Přijaté dotace</t>
  </si>
  <si>
    <t>Třída POL</t>
  </si>
  <si>
    <t>Název třídy</t>
  </si>
  <si>
    <t>ORJ 10</t>
  </si>
  <si>
    <t>ORJ 20</t>
  </si>
  <si>
    <t>ORJ 30</t>
  </si>
  <si>
    <t>ORJ 40</t>
  </si>
  <si>
    <t>ORJ 50</t>
  </si>
  <si>
    <t>ORJ 60</t>
  </si>
  <si>
    <t>ORJ 70</t>
  </si>
  <si>
    <t>ORJ 80</t>
  </si>
  <si>
    <t>ORJ 90</t>
  </si>
  <si>
    <t>Daňové příjmy</t>
  </si>
  <si>
    <t>Nedaňové příjmy</t>
  </si>
  <si>
    <t>Kapitálové příjmy</t>
  </si>
  <si>
    <t>Přijaté transfery</t>
  </si>
  <si>
    <t xml:space="preserve">P </t>
  </si>
  <si>
    <t>Běžné výdaje</t>
  </si>
  <si>
    <t>Kapitálové výdaje</t>
  </si>
  <si>
    <t xml:space="preserve">V </t>
  </si>
  <si>
    <t>Financování</t>
  </si>
  <si>
    <t xml:space="preserve">F </t>
  </si>
  <si>
    <t>Celkem Příjmy</t>
  </si>
  <si>
    <t>Celkem Výdaje</t>
  </si>
  <si>
    <t>Celkem Financování</t>
  </si>
  <si>
    <t>Celkem Saldo (P-V)</t>
  </si>
  <si>
    <t>Celkem Saldo</t>
  </si>
  <si>
    <t>Rozpočet schválený 2025</t>
  </si>
  <si>
    <t>Očekávaná skutečnost 2025</t>
  </si>
  <si>
    <t>Participativní rozpočet</t>
  </si>
  <si>
    <t>FO - Napoleonská expozice - provoz</t>
  </si>
  <si>
    <t>MŠ - energie Litava</t>
  </si>
  <si>
    <t>MŠ - provoz Koláčkovo nám.</t>
  </si>
  <si>
    <t>ZŠ Tyršova - provoz výdejny</t>
  </si>
  <si>
    <t>Dětské skupiny - provoz</t>
  </si>
  <si>
    <t>Revolvingový úvěr</t>
  </si>
  <si>
    <t>FO - Revolvingový úvěr - úroky</t>
  </si>
  <si>
    <t>FO - Svazková škola</t>
  </si>
  <si>
    <t>FO - Nájem Litava</t>
  </si>
  <si>
    <t>FO - IDS JMK</t>
  </si>
  <si>
    <t>FO - Nájem pozemku</t>
  </si>
  <si>
    <t>FO - Sáčky na psí exkrementy</t>
  </si>
  <si>
    <t>FO - Analýza proveditelnosti</t>
  </si>
  <si>
    <t>FO - Poplatky baky</t>
  </si>
  <si>
    <t>FO - DPH</t>
  </si>
  <si>
    <t>FO - Daň z příjmů PO za obec</t>
  </si>
  <si>
    <t>IR - Pojištění majetku</t>
  </si>
  <si>
    <t>IR - Aktualizace strategického plánu města</t>
  </si>
  <si>
    <t>IR - Fasády</t>
  </si>
  <si>
    <t>IR - Cyklostezka - Křenovice</t>
  </si>
  <si>
    <t>IR - Rozšíření kapacity toalet - zámek</t>
  </si>
  <si>
    <t>IR - Revitalizace škvárového hřiště</t>
  </si>
  <si>
    <t>IR - PD rozšíření hřbitova</t>
  </si>
  <si>
    <t>IR - Rekonstrukce úřadu</t>
  </si>
  <si>
    <t>MěÚ - centra sdílených služeb</t>
  </si>
  <si>
    <t>IR - ZŠ Tyršova - výdejna</t>
  </si>
  <si>
    <t>IR - INTERREG</t>
  </si>
  <si>
    <t>FO - Rezerva platy</t>
  </si>
  <si>
    <t xml:space="preserve">FO - Rezerva </t>
  </si>
  <si>
    <t>Schválený rozpočet 2026</t>
  </si>
  <si>
    <t>Běžné výdaje celkem - Oddělení poliklinika</t>
  </si>
  <si>
    <t>Kapitálové výdaje celkem - Oddělení poliklinika</t>
  </si>
  <si>
    <t>Výdaje celkem - Oddělení poliklinika</t>
  </si>
  <si>
    <t>Příjmy celkem - Oddělení poliklinika</t>
  </si>
  <si>
    <t>Běžné příjmy celkem - Oddělení poliklinika</t>
  </si>
  <si>
    <t xml:space="preserve"> Oddělení poliklinika</t>
  </si>
  <si>
    <t>FO - ZŠ Tyršova - výdejna</t>
  </si>
  <si>
    <t>IR - MŠ</t>
  </si>
  <si>
    <t>IR - Napoleonská expozice</t>
  </si>
  <si>
    <t>IR - Kompostárna</t>
  </si>
  <si>
    <t>IR - Terénní úpravy - Tyršova</t>
  </si>
  <si>
    <t>IR - Mateřská škola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</si>
</sst>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"/>
    <numFmt numFmtId="165" formatCode="#,##0.000"/>
  </numFmts>
  <fonts count="10" x14ac:knownFonts="1">
    <font>
      <sz val="11.25"/>
      <name val="Calibri"/>
    </font>
    <font>
      <b/>
      <sz val="11.25"/>
      <name val="Calibri"/>
      <family val="2"/>
      <charset val="238"/>
    </font>
    <font>
      <sz val="12"/>
      <name val="Times New Roman"/>
      <family val="1"/>
      <charset val="238"/>
    </font>
    <font>
      <b/>
      <sz val="11"/>
      <name val="Cambria"/>
      <family val="1"/>
      <charset val="238"/>
    </font>
    <font>
      <sz val="11.25"/>
      <name val="Cambria"/>
      <family val="1"/>
      <charset val="238"/>
    </font>
    <font>
      <b/>
      <sz val="11.25"/>
      <name val="Cambria"/>
      <family val="1"/>
      <charset val="238"/>
    </font>
    <font>
      <sz val="12"/>
      <name val="Calibri"/>
      <family val="2"/>
      <charset val="238"/>
    </font>
    <font>
      <sz val="11"/>
      <name val="Cambria"/>
      <family val="1"/>
      <charset val="238"/>
    </font>
    <font>
      <b/>
      <sz val="12"/>
      <name val="Times New Roman"/>
      <family val="1"/>
      <charset val="238"/>
    </font>
    <font>
      <sz val="11.25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80FF80"/>
      </patternFill>
    </fill>
    <fill>
      <patternFill patternType="solid">
        <fgColor rgb="FF8080FF"/>
      </patternFill>
    </fill>
    <fill>
      <patternFill patternType="solid">
        <fgColor rgb="FFD3D3D3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rgb="FFC0C0C0"/>
      </left>
      <right style="thin">
        <color theme="0" tint="-0.249977111117893"/>
      </right>
      <top style="thin">
        <color rgb="FFC0C0C0"/>
      </top>
      <bottom style="thin">
        <color rgb="FFC0C0C0"/>
      </bottom>
      <diagonal/>
    </border>
    <border>
      <left style="thin">
        <color theme="0" tint="-0.249977111117893"/>
      </left>
      <right style="thin">
        <color rgb="FFC0C0C0"/>
      </right>
      <top style="thin">
        <color rgb="FFC0C0C0"/>
      </top>
      <bottom style="thin">
        <color theme="0" tint="-0.24997711111789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theme="0" tint="-0.249977111117893"/>
      </bottom>
      <diagonal/>
    </border>
    <border>
      <left style="thin">
        <color rgb="FFC0C0C0"/>
      </left>
      <right style="thin">
        <color theme="0" tint="-0.249977111117893"/>
      </right>
      <top style="thin">
        <color rgb="FFC0C0C0"/>
      </top>
      <bottom style="thin">
        <color theme="0" tint="-0.249977111117893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49">
    <xf numFmtId="0" fontId="0" fillId="0" borderId="0" xfId="0"/>
    <xf numFmtId="164" fontId="0" fillId="0" borderId="0" xfId="0" applyNumberFormat="1" applyAlignment="1">
      <alignment vertical="center"/>
    </xf>
    <xf numFmtId="49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49" fontId="1" fillId="3" borderId="1" xfId="0" applyNumberFormat="1" applyFont="1" applyFill="1" applyBorder="1" applyAlignment="1">
      <alignment vertical="center"/>
    </xf>
    <xf numFmtId="164" fontId="1" fillId="4" borderId="1" xfId="0" applyNumberFormat="1" applyFont="1" applyFill="1" applyBorder="1" applyAlignment="1">
      <alignment vertical="center"/>
    </xf>
    <xf numFmtId="49" fontId="1" fillId="4" borderId="1" xfId="0" applyNumberFormat="1" applyFont="1" applyFill="1" applyBorder="1" applyAlignment="1">
      <alignment vertical="center"/>
    </xf>
    <xf numFmtId="164" fontId="1" fillId="5" borderId="1" xfId="0" applyNumberFormat="1" applyFont="1" applyFill="1" applyBorder="1" applyAlignment="1">
      <alignment vertical="center"/>
    </xf>
    <xf numFmtId="49" fontId="1" fillId="5" borderId="1" xfId="0" applyNumberFormat="1" applyFont="1" applyFill="1" applyBorder="1" applyAlignment="1">
      <alignment vertical="center"/>
    </xf>
    <xf numFmtId="4" fontId="1" fillId="3" borderId="1" xfId="0" applyNumberFormat="1" applyFont="1" applyFill="1" applyBorder="1" applyAlignment="1">
      <alignment vertical="center"/>
    </xf>
    <xf numFmtId="4" fontId="1" fillId="3" borderId="1" xfId="0" applyNumberFormat="1" applyFont="1" applyFill="1" applyBorder="1" applyAlignment="1">
      <alignment vertical="center" wrapText="1"/>
    </xf>
    <xf numFmtId="4" fontId="1" fillId="4" borderId="1" xfId="0" applyNumberFormat="1" applyFont="1" applyFill="1" applyBorder="1" applyAlignment="1">
      <alignment vertical="center"/>
    </xf>
    <xf numFmtId="4" fontId="1" fillId="4" borderId="1" xfId="0" applyNumberFormat="1" applyFont="1" applyFill="1" applyBorder="1" applyAlignment="1">
      <alignment vertical="center" wrapText="1"/>
    </xf>
    <xf numFmtId="4" fontId="1" fillId="5" borderId="1" xfId="0" applyNumberFormat="1" applyFont="1" applyFill="1" applyBorder="1" applyAlignment="1">
      <alignment vertical="center"/>
    </xf>
    <xf numFmtId="4" fontId="1" fillId="5" borderId="1" xfId="0" applyNumberFormat="1" applyFont="1" applyFill="1" applyBorder="1" applyAlignment="1">
      <alignment vertical="center" wrapText="1"/>
    </xf>
    <xf numFmtId="164" fontId="0" fillId="7" borderId="1" xfId="0" applyNumberFormat="1" applyFill="1" applyBorder="1" applyAlignment="1">
      <alignment vertical="center"/>
    </xf>
    <xf numFmtId="49" fontId="0" fillId="7" borderId="1" xfId="0" applyNumberFormat="1" applyFill="1" applyBorder="1" applyAlignment="1">
      <alignment vertical="center"/>
    </xf>
    <xf numFmtId="4" fontId="0" fillId="7" borderId="1" xfId="0" applyNumberFormat="1" applyFill="1" applyBorder="1" applyAlignment="1">
      <alignment vertical="center"/>
    </xf>
    <xf numFmtId="4" fontId="0" fillId="7" borderId="1" xfId="0" applyNumberFormat="1" applyFill="1" applyBorder="1" applyAlignment="1">
      <alignment vertical="center" wrapText="1"/>
    </xf>
    <xf numFmtId="164" fontId="1" fillId="2" borderId="0" xfId="0" applyNumberFormat="1" applyFont="1" applyFill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right" vertical="center"/>
    </xf>
    <xf numFmtId="164" fontId="3" fillId="5" borderId="2" xfId="1" applyNumberFormat="1" applyFont="1" applyFill="1" applyBorder="1" applyAlignment="1">
      <alignment horizontal="center" vertical="center" wrapText="1"/>
    </xf>
    <xf numFmtId="49" fontId="3" fillId="5" borderId="3" xfId="1" applyNumberFormat="1" applyFont="1" applyFill="1" applyBorder="1" applyAlignment="1">
      <alignment horizontal="center" vertical="center" wrapText="1"/>
    </xf>
    <xf numFmtId="0" fontId="6" fillId="0" borderId="0" xfId="1" applyFont="1"/>
    <xf numFmtId="4" fontId="2" fillId="0" borderId="0" xfId="1" applyNumberFormat="1"/>
    <xf numFmtId="0" fontId="2" fillId="0" borderId="0" xfId="1"/>
    <xf numFmtId="164" fontId="7" fillId="0" borderId="4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vertical="center"/>
    </xf>
    <xf numFmtId="4" fontId="2" fillId="0" borderId="5" xfId="1" applyNumberFormat="1" applyBorder="1"/>
    <xf numFmtId="164" fontId="3" fillId="9" borderId="4" xfId="1" applyNumberFormat="1" applyFont="1" applyFill="1" applyBorder="1" applyAlignment="1">
      <alignment vertical="center"/>
    </xf>
    <xf numFmtId="49" fontId="3" fillId="9" borderId="1" xfId="1" applyNumberFormat="1" applyFont="1" applyFill="1" applyBorder="1" applyAlignment="1">
      <alignment vertical="center"/>
    </xf>
    <xf numFmtId="4" fontId="3" fillId="9" borderId="6" xfId="1" applyNumberFormat="1" applyFont="1" applyFill="1" applyBorder="1" applyAlignment="1">
      <alignment vertical="center" wrapText="1"/>
    </xf>
    <xf numFmtId="4" fontId="8" fillId="0" borderId="0" xfId="1" applyNumberFormat="1" applyFont="1"/>
    <xf numFmtId="4" fontId="7" fillId="0" borderId="6" xfId="1" applyNumberFormat="1" applyFont="1" applyBorder="1" applyAlignment="1">
      <alignment vertical="center" wrapText="1"/>
    </xf>
    <xf numFmtId="164" fontId="3" fillId="5" borderId="4" xfId="1" applyNumberFormat="1" applyFont="1" applyFill="1" applyBorder="1" applyAlignment="1">
      <alignment vertical="center"/>
    </xf>
    <xf numFmtId="49" fontId="3" fillId="5" borderId="1" xfId="1" applyNumberFormat="1" applyFont="1" applyFill="1" applyBorder="1" applyAlignment="1">
      <alignment vertical="center"/>
    </xf>
    <xf numFmtId="4" fontId="3" fillId="5" borderId="6" xfId="1" applyNumberFormat="1" applyFont="1" applyFill="1" applyBorder="1" applyAlignment="1">
      <alignment vertical="center" wrapText="1"/>
    </xf>
    <xf numFmtId="164" fontId="3" fillId="5" borderId="7" xfId="1" applyNumberFormat="1" applyFont="1" applyFill="1" applyBorder="1" applyAlignment="1">
      <alignment vertical="center"/>
    </xf>
    <xf numFmtId="49" fontId="3" fillId="5" borderId="8" xfId="1" applyNumberFormat="1" applyFont="1" applyFill="1" applyBorder="1" applyAlignment="1">
      <alignment vertical="center"/>
    </xf>
    <xf numFmtId="4" fontId="3" fillId="5" borderId="9" xfId="1" applyNumberFormat="1" applyFont="1" applyFill="1" applyBorder="1" applyAlignment="1">
      <alignment vertical="center" wrapText="1"/>
    </xf>
    <xf numFmtId="4" fontId="5" fillId="5" borderId="0" xfId="0" applyNumberFormat="1" applyFont="1" applyFill="1" applyAlignment="1">
      <alignment horizontal="center" vertical="center" wrapText="1"/>
    </xf>
    <xf numFmtId="49" fontId="3" fillId="0" borderId="3" xfId="1" applyNumberFormat="1" applyFont="1" applyBorder="1" applyAlignment="1">
      <alignment horizontal="center" vertical="center" wrapText="1"/>
    </xf>
    <xf numFmtId="49" fontId="9" fillId="7" borderId="1" xfId="0" applyNumberFormat="1" applyFont="1" applyFill="1" applyBorder="1" applyAlignment="1">
      <alignment vertical="center"/>
    </xf>
    <xf numFmtId="0" fontId="1" fillId="6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</cellXfs>
  <cellStyles count="3">
    <cellStyle name="Normální" xfId="0" builtinId="0"/>
    <cellStyle name="Normální 2" xfId="2" xr:uid="{996A54DF-B68A-478C-A863-91CDB5F3232E}"/>
    <cellStyle name="Normální 3" xfId="1" xr:uid="{567DA533-47E3-417A-B93F-CA217FEAE440}"/>
  </cellStyles>
  <dxfs count="0"/>
  <tableStyles count="1" defaultTableStyle="TableStyleMedium9" defaultPivotStyle="PivotStyleLight16">
    <tableStyle name="Invisible" pivot="0" table="0" count="0" xr9:uid="{8C81863E-25E4-45BC-8A55-6B92B9C4432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E1A6C-D005-43A5-8874-C894C4A15149}">
  <sheetPr>
    <pageSetUpPr fitToPage="1"/>
  </sheetPr>
  <dimension ref="A1:N20"/>
  <sheetViews>
    <sheetView zoomScale="90" zoomScaleNormal="90" workbookViewId="0">
      <selection activeCell="C2" sqref="C2"/>
    </sheetView>
  </sheetViews>
  <sheetFormatPr defaultColWidth="8.7109375" defaultRowHeight="15.75" x14ac:dyDescent="0.25"/>
  <cols>
    <col min="1" max="1" width="11.5703125" style="28" customWidth="1"/>
    <col min="2" max="2" width="20.85546875" style="28" customWidth="1"/>
    <col min="3" max="3" width="14.42578125" style="28" customWidth="1"/>
    <col min="4" max="4" width="18.42578125" style="28" customWidth="1"/>
    <col min="5" max="5" width="0.140625" style="27" customWidth="1"/>
    <col min="6" max="6" width="10.42578125" style="27" hidden="1" customWidth="1"/>
    <col min="7" max="7" width="12.28515625" style="27" hidden="1" customWidth="1"/>
    <col min="8" max="9" width="0.140625" style="27" hidden="1" customWidth="1"/>
    <col min="10" max="10" width="9.140625" style="27" hidden="1" customWidth="1"/>
    <col min="11" max="11" width="9.5703125" style="27" hidden="1" customWidth="1"/>
    <col min="12" max="12" width="0.140625" style="27" customWidth="1"/>
    <col min="13" max="13" width="10.5703125" style="27" hidden="1" customWidth="1"/>
    <col min="14" max="14" width="12.7109375" style="28" hidden="1" customWidth="1"/>
    <col min="15" max="15" width="8.7109375" style="28" customWidth="1"/>
    <col min="16" max="16384" width="8.7109375" style="28"/>
  </cols>
  <sheetData>
    <row r="1" spans="1:14" ht="71.25" x14ac:dyDescent="0.25">
      <c r="A1" s="24" t="s">
        <v>450</v>
      </c>
      <c r="B1" s="25" t="s">
        <v>451</v>
      </c>
      <c r="C1" s="43" t="s">
        <v>508</v>
      </c>
      <c r="D1" s="26"/>
      <c r="E1" s="44" t="s">
        <v>452</v>
      </c>
      <c r="F1" s="44" t="s">
        <v>453</v>
      </c>
      <c r="G1" s="44" t="s">
        <v>454</v>
      </c>
      <c r="H1" s="44" t="s">
        <v>455</v>
      </c>
      <c r="I1" s="44" t="s">
        <v>456</v>
      </c>
      <c r="J1" s="44" t="s">
        <v>457</v>
      </c>
      <c r="K1" s="44" t="s">
        <v>458</v>
      </c>
      <c r="L1" s="44" t="s">
        <v>459</v>
      </c>
      <c r="M1" s="44" t="s">
        <v>460</v>
      </c>
    </row>
    <row r="2" spans="1:14" x14ac:dyDescent="0.25">
      <c r="A2" s="29">
        <v>1</v>
      </c>
      <c r="B2" s="30" t="s">
        <v>461</v>
      </c>
      <c r="C2" s="31">
        <f>SUM(E2:M2)</f>
        <v>220182</v>
      </c>
      <c r="D2" s="26"/>
      <c r="E2" s="27">
        <f>SUMIFS('Kancelář tajemník'!$J:$J,'Kancelář tajemník'!$C:$C,"&gt;1000",'Kancelář tajemník'!$C:$C,"&lt;2000")</f>
        <v>0</v>
      </c>
      <c r="F2" s="27">
        <f>SUMIFS('Staveb.úřad a ŽP'!$J:$J,'Staveb.úřad a ŽP'!$C:$C,"&gt;1000",'Staveb.úřad a ŽP'!$C:$C,"&lt;2000")</f>
        <v>1140</v>
      </c>
      <c r="G2" s="27">
        <f>SUMIFS('Finanční odbor'!$J:$J,'Finanční odbor'!$C:$C,"&gt;1000",'Finanční odbor'!$C:$C,"&lt;2000")</f>
        <v>216322</v>
      </c>
      <c r="H2" s="27">
        <f>SUMIFS('Správa maj., inv. rozvoje'!$J:$J,'Správa maj., inv. rozvoje'!$C:$C,"&gt;1000",'Správa maj., inv. rozvoje'!$C:$C,"&lt;2000")</f>
        <v>350</v>
      </c>
      <c r="I2" s="27">
        <f>SUMIFS('Sociální věci'!$J:$J,'Sociální věci'!$C:$C,"&gt;1000",'Sociální věci'!$C:$C,"&lt;2000")</f>
        <v>0</v>
      </c>
      <c r="J2" s="27">
        <f>SUMIFS('Správní činnosti'!$J:$J,'Správní činnosti'!$C:$C,"&gt;1000",'Správní činnosti'!$C:$C,"&lt;2000")</f>
        <v>2370</v>
      </c>
      <c r="K2" s="27">
        <f>SUMIFS('Vnější vztahy'!$J:$J,'Vnější vztahy'!$C:$C,"&gt;1000",'Vnější vztahy'!$C:$C,"&lt;2000")</f>
        <v>0</v>
      </c>
      <c r="L2" s="27">
        <f>SUMIFS('Městský úřad'!$J:$J,'Městský úřad'!$C:$C,"&gt;1000",'Městský úřad'!$C:$C,"&lt;2000")</f>
        <v>0</v>
      </c>
      <c r="M2" s="27">
        <f>SUMIFS('Městská policie'!$J:$J,'Městská policie'!$C:$C,"&gt;1000",'Městská policie'!$C:$C,"&lt;2000")</f>
        <v>0</v>
      </c>
    </row>
    <row r="3" spans="1:14" x14ac:dyDescent="0.25">
      <c r="A3" s="29">
        <v>2</v>
      </c>
      <c r="B3" s="30" t="s">
        <v>462</v>
      </c>
      <c r="C3" s="31">
        <f>SUM(E3:M3)</f>
        <v>27296.100000000035</v>
      </c>
      <c r="E3" s="27">
        <f>SUMIFS('Kancelář tajemník'!$J:$J,'Kancelář tajemník'!$C:$C,"&gt;2000",'Kancelář tajemník'!$C:$C,"&lt;3000")</f>
        <v>0</v>
      </c>
      <c r="F3" s="27">
        <f>SUMIFS('Staveb.úřad a ŽP'!$J:$J,'Staveb.úřad a ŽP'!$C:$C,"&gt;2000",'Staveb.úřad a ŽP'!$C:$C,"&lt;3000")</f>
        <v>1700</v>
      </c>
      <c r="G3" s="27">
        <f>SUMIFS('Finanční odbor'!$J:$J,'Finanční odbor'!$C:$C,"&gt;2000",'Finanční odbor'!$C:$C,"&lt;3000")</f>
        <v>30</v>
      </c>
      <c r="H3" s="27">
        <f>SUMIFS('Správa maj., inv. rozvoje'!$J:$J,'Správa maj., inv. rozvoje'!$C:$C,"&gt;2000",'Správa maj., inv. rozvoje'!$C:$C,"&lt;3000")</f>
        <v>22854.100000000035</v>
      </c>
      <c r="I3" s="27">
        <f>SUMIFS('Sociální věci'!$J:$J,'Sociální věci'!$C:$C,"&gt;2000",'Sociální věci'!$C:$C,"&lt;3000")</f>
        <v>0</v>
      </c>
      <c r="J3" s="27">
        <f>SUMIFS('Správní činnosti'!$J:$J,'Správní činnosti'!$C:$C,"&gt;2000",'Správní činnosti'!$C:$C,"&lt;3000")</f>
        <v>610</v>
      </c>
      <c r="K3" s="27">
        <f>SUMIFS('Vnější vztahy'!$J:$J,'Vnější vztahy'!$C:$C,"&gt;2000",'Vnější vztahy'!$C:$C,"&lt;3000")</f>
        <v>0</v>
      </c>
      <c r="L3" s="27">
        <f>SUMIFS('Městský úřad'!$J:$J,'Městský úřad'!$C:$C,"&gt;2000",'Městský úřad'!$C:$C,"&lt;3000")</f>
        <v>2</v>
      </c>
      <c r="M3" s="27">
        <f>SUMIFS('Městská policie'!$J:$J,'Městská policie'!$C:$C,"&gt;2000",'Městská policie'!$C:$C,"&lt;3000")</f>
        <v>2100</v>
      </c>
    </row>
    <row r="4" spans="1:14" x14ac:dyDescent="0.25">
      <c r="A4" s="29">
        <v>3</v>
      </c>
      <c r="B4" s="30" t="s">
        <v>463</v>
      </c>
      <c r="C4" s="31">
        <f>SUM(E4:M4)</f>
        <v>0</v>
      </c>
      <c r="E4" s="27">
        <f>SUMIFS('Kancelář tajemník'!$J:$J,'Kancelář tajemník'!$C:$C,"&gt;3000",'Kancelář tajemník'!$C:$C,"&lt;4000")</f>
        <v>0</v>
      </c>
      <c r="F4" s="27">
        <f>SUMIFS('Staveb.úřad a ŽP'!$J:$J,'Staveb.úřad a ŽP'!$C:$C,"&gt;3000",'Staveb.úřad a ŽP'!$C:$C,"&lt;4000")</f>
        <v>0</v>
      </c>
      <c r="G4" s="27">
        <f>SUMIFS('Finanční odbor'!$J:$J,'Finanční odbor'!$C:$C,"&gt;3000",'Finanční odbor'!$C:$C,"&lt;4000")</f>
        <v>0</v>
      </c>
      <c r="H4" s="27">
        <f>SUMIFS('Správa maj., inv. rozvoje'!$J:$J,'Správa maj., inv. rozvoje'!$C:$C,"&gt;3000",'Správa maj., inv. rozvoje'!$C:$C,"&lt;4000")</f>
        <v>0</v>
      </c>
      <c r="I4" s="27">
        <f>SUMIFS('Sociální věci'!$J:$J,'Sociální věci'!$C:$C,"&gt;3000",'Sociální věci'!$C:$C,"&lt;4000")</f>
        <v>0</v>
      </c>
      <c r="J4" s="27">
        <f>SUMIFS('Správní činnosti'!$J:$J,'Správní činnosti'!$C:$C,"&gt;3000",'Správní činnosti'!$C:$C,"&lt;4000")</f>
        <v>0</v>
      </c>
      <c r="K4" s="27">
        <f>SUMIFS('Vnější vztahy'!$J:$J,'Vnější vztahy'!$C:$C,"&gt;3000",'Vnější vztahy'!$C:$C,"&lt;4000")</f>
        <v>0</v>
      </c>
      <c r="L4" s="27">
        <f>SUMIFS('Městský úřad'!$J:$J,'Městský úřad'!$C:$C,"&gt;3000",'Městský úřad'!$C:$C,"&lt;4000")</f>
        <v>0</v>
      </c>
      <c r="M4" s="27">
        <f>SUMIFS('Městská policie'!$J:$J,'Městská policie'!$C:$C,"&gt;3000",'Městská policie'!$C:$C,"&lt;4000")</f>
        <v>0</v>
      </c>
    </row>
    <row r="5" spans="1:14" x14ac:dyDescent="0.25">
      <c r="A5" s="29">
        <v>4</v>
      </c>
      <c r="B5" s="30" t="s">
        <v>464</v>
      </c>
      <c r="C5" s="31">
        <f>SUM(E5:M5)</f>
        <v>176184.6</v>
      </c>
      <c r="D5" s="26"/>
      <c r="E5" s="27">
        <f>SUMIFS('Kancelář tajemník'!$J:$J,'Kancelář tajemník'!$C:$C,"&gt;4000",'Kancelář tajemník'!$C:$C,"&lt;5000")</f>
        <v>7000</v>
      </c>
      <c r="F5" s="27">
        <f>SUMIFS('Staveb.úřad a ŽP'!$J:$J,'Staveb.úřad a ŽP'!$C:$C,"&gt;4000",'Staveb.úřad a ŽP'!$C:$C,"&lt;5000")</f>
        <v>0</v>
      </c>
      <c r="G5" s="27">
        <f>SUMIFS('Finanční odbor'!$J:$J,'Finanční odbor'!$C:$C,"&gt;4000",'Finanční odbor'!$C:$C,"&lt;5000")</f>
        <v>26906.5</v>
      </c>
      <c r="H5" s="27">
        <f>SUMIFS('Správa maj., inv. rozvoje'!$J:$J,'Správa maj., inv. rozvoje'!$C:$C,"&gt;4000",'Správa maj., inv. rozvoje'!$C:$C,"&lt;5000")</f>
        <v>133600</v>
      </c>
      <c r="I5" s="27">
        <f>SUMIFS('Sociální věci'!$J:$J,'Sociální věci'!$C:$C,"&gt;4000",'Sociální věci'!$C:$C,"&lt;5000")</f>
        <v>5664.1</v>
      </c>
      <c r="J5" s="27">
        <f>SUMIFS('Správní činnosti'!$J:$J,'Správní činnosti'!$C:$C,"&gt;4000",'Správní činnosti'!$C:$C,"&lt;5000")</f>
        <v>0</v>
      </c>
      <c r="K5" s="27">
        <f>SUMIFS('Vnější vztahy'!$J:$J,'Vnější vztahy'!$C:$C,"&gt;4000",'Vnější vztahy'!$C:$C,"&lt;5000")</f>
        <v>1660</v>
      </c>
      <c r="L5" s="27">
        <f>SUMIFS('Městský úřad'!$J:$J,'Městský úřad'!$C:$C,"&gt;4000",'Městský úřad'!$C:$C,"&lt;5000")</f>
        <v>1354</v>
      </c>
      <c r="M5" s="27">
        <f>SUMIFS('Městská policie'!$J:$J,'Městská policie'!$C:$C,"&gt;4000",'Městská policie'!$C:$C,"&lt;5000")</f>
        <v>0</v>
      </c>
    </row>
    <row r="6" spans="1:14" x14ac:dyDescent="0.25">
      <c r="A6" s="32" t="s">
        <v>465</v>
      </c>
      <c r="B6" s="33"/>
      <c r="C6" s="34">
        <f>SUM(C2:C5)</f>
        <v>423662.70000000007</v>
      </c>
      <c r="E6" s="35">
        <f t="shared" ref="E6:M6" si="0">SUM(E2:E5)</f>
        <v>7000</v>
      </c>
      <c r="F6" s="35">
        <f t="shared" si="0"/>
        <v>2840</v>
      </c>
      <c r="G6" s="35">
        <f t="shared" si="0"/>
        <v>243258.5</v>
      </c>
      <c r="H6" s="35">
        <f t="shared" si="0"/>
        <v>156804.10000000003</v>
      </c>
      <c r="I6" s="35">
        <f t="shared" si="0"/>
        <v>5664.1</v>
      </c>
      <c r="J6" s="35">
        <f t="shared" si="0"/>
        <v>2980</v>
      </c>
      <c r="K6" s="35">
        <f t="shared" si="0"/>
        <v>1660</v>
      </c>
      <c r="L6" s="35">
        <f t="shared" si="0"/>
        <v>1356</v>
      </c>
      <c r="M6" s="35">
        <f t="shared" si="0"/>
        <v>2100</v>
      </c>
      <c r="N6" s="35">
        <f>SUM(E6:M6)</f>
        <v>423662.7</v>
      </c>
    </row>
    <row r="7" spans="1:14" x14ac:dyDescent="0.25">
      <c r="A7" s="29"/>
      <c r="B7" s="30"/>
      <c r="C7" s="36"/>
    </row>
    <row r="8" spans="1:14" x14ac:dyDescent="0.25">
      <c r="A8" s="29">
        <v>5</v>
      </c>
      <c r="B8" s="30" t="s">
        <v>466</v>
      </c>
      <c r="C8" s="31">
        <f>SUM(E8:M8)</f>
        <v>256736.4</v>
      </c>
      <c r="E8" s="27">
        <f>SUMIFS('Kancelář tajemník'!$J:$J,'Kancelář tajemník'!$C:$C,"&gt;5000",'Kancelář tajemník'!$C:$C,"&lt;6000")</f>
        <v>738</v>
      </c>
      <c r="F8" s="27">
        <f>SUMIFS('Staveb.úřad a ŽP'!$J:$J,'Staveb.úřad a ŽP'!$C:$C,"&gt;5000",'Staveb.úřad a ŽP'!$C:$C,"&lt;6000")</f>
        <v>16350</v>
      </c>
      <c r="G8" s="27">
        <f>SUMIFS('Finanční odbor'!$J:$J,'Finanční odbor'!$C:$C,"&gt;5000",'Finanční odbor'!$C:$C,"&lt;6000")</f>
        <v>112573</v>
      </c>
      <c r="H8" s="27">
        <f>SUMIFS('Správa maj., inv. rozvoje'!$J:$J,'Správa maj., inv. rozvoje'!$C:$C,"&gt;5000",'Správa maj., inv. rozvoje'!$C:$C,"&lt;6000")</f>
        <v>15905</v>
      </c>
      <c r="I8" s="27">
        <f>SUMIFS('Sociální věci'!$J:$J,'Sociální věci'!$C:$C,"&gt;5000",'Sociální věci'!$C:$C,"&lt;6000")</f>
        <v>8063.9</v>
      </c>
      <c r="J8" s="27">
        <f>SUMIFS('Správní činnosti'!$J:$J,'Správní činnosti'!$C:$C,"&gt;5000",'Správní činnosti'!$C:$C,"&lt;6000")</f>
        <v>375</v>
      </c>
      <c r="K8" s="27">
        <f>SUMIFS('Vnější vztahy'!$J:$J,'Vnější vztahy'!$C:$C,"&gt;5000",'Vnější vztahy'!$C:$C,"&lt;6000")</f>
        <v>7553</v>
      </c>
      <c r="L8" s="27">
        <f>SUMIFS('Městský úřad'!$J:$J,'Městský úřad'!$C:$C,"&gt;5000",'Městský úřad'!$C:$C,"&lt;6000")</f>
        <v>87866</v>
      </c>
      <c r="M8" s="27">
        <f>SUMIFS('Městská policie'!$J:$J,'Městská policie'!$C:$C,"&gt;5000",'Městská policie'!$C:$C,"&lt;6000")</f>
        <v>7312.5</v>
      </c>
    </row>
    <row r="9" spans="1:14" x14ac:dyDescent="0.25">
      <c r="A9" s="29">
        <v>6</v>
      </c>
      <c r="B9" s="30" t="s">
        <v>467</v>
      </c>
      <c r="C9" s="31">
        <f>SUM(E9:M9)</f>
        <v>122450</v>
      </c>
      <c r="E9" s="27">
        <f>SUMIFS('Kancelář tajemník'!$J:$J,'Kancelář tajemník'!$C:$C,"&gt;6000",'Kancelář tajemník'!$C:$C,"&lt;7000")</f>
        <v>10300</v>
      </c>
      <c r="F9" s="27">
        <f>SUMIFS('Staveb.úřad a ŽP'!$J:$J,'Staveb.úřad a ŽP'!$C:$C,"&gt;6000",'Staveb.úřad a ŽP'!$C:$C,"&lt;7000")</f>
        <v>0</v>
      </c>
      <c r="G9" s="27">
        <f>SUMIFS('Finanční odbor'!$J:$J,'Finanční odbor'!$C:$C,"&gt;6000",'Finanční odbor'!$C:$C,"&lt;7000")</f>
        <v>0</v>
      </c>
      <c r="H9" s="27">
        <f>SUMIFS('Správa maj., inv. rozvoje'!$J:$J,'Správa maj., inv. rozvoje'!$C:$C,"&gt;6000",'Správa maj., inv. rozvoje'!$C:$C,"&lt;7000")</f>
        <v>112150</v>
      </c>
      <c r="I9" s="27">
        <f>SUMIFS('Sociální věci'!$J:$J,'Sociální věci'!$C:$C,"&gt;6000",'Sociální věci'!$C:$C,"&lt;7000")</f>
        <v>0</v>
      </c>
      <c r="J9" s="27">
        <f>SUMIFS('Správní činnosti'!$J:$J,'Správní činnosti'!$C:$C,"&gt;6000",'Správní činnosti'!$C:$C,"&lt;7000")</f>
        <v>0</v>
      </c>
      <c r="K9" s="27">
        <f>SUMIFS('Vnější vztahy'!$J:$J,'Vnější vztahy'!$C:$C,"&gt;6000",'Vnější vztahy'!$C:$C,"&lt;7000")</f>
        <v>0</v>
      </c>
      <c r="L9" s="27">
        <f>SUMIFS('Městský úřad'!$J:$J,'Městský úřad'!$C:$C,"&gt;6000",'Městský úřad'!$C:$C,"&lt;7000")</f>
        <v>0</v>
      </c>
      <c r="M9" s="27">
        <f>SUMIFS('Městská policie'!$J:$J,'Městská policie'!$C:$C,"&gt;6000",'Městská policie'!$C:$C,"&lt;7000")</f>
        <v>0</v>
      </c>
    </row>
    <row r="10" spans="1:14" x14ac:dyDescent="0.25">
      <c r="A10" s="32" t="s">
        <v>468</v>
      </c>
      <c r="B10" s="33"/>
      <c r="C10" s="34">
        <f>SUM(C8:C9)</f>
        <v>379186.4</v>
      </c>
      <c r="E10" s="35">
        <f t="shared" ref="E10:M10" si="1">SUM(E8:E9)</f>
        <v>11038</v>
      </c>
      <c r="F10" s="35">
        <f t="shared" si="1"/>
        <v>16350</v>
      </c>
      <c r="G10" s="35">
        <f t="shared" si="1"/>
        <v>112573</v>
      </c>
      <c r="H10" s="35">
        <f t="shared" si="1"/>
        <v>128055</v>
      </c>
      <c r="I10" s="35">
        <f t="shared" si="1"/>
        <v>8063.9</v>
      </c>
      <c r="J10" s="35">
        <f t="shared" si="1"/>
        <v>375</v>
      </c>
      <c r="K10" s="35">
        <f t="shared" si="1"/>
        <v>7553</v>
      </c>
      <c r="L10" s="35">
        <f t="shared" si="1"/>
        <v>87866</v>
      </c>
      <c r="M10" s="35">
        <f t="shared" si="1"/>
        <v>7312.5</v>
      </c>
      <c r="N10" s="27">
        <f>SUM(E10:M10)</f>
        <v>379186.4</v>
      </c>
    </row>
    <row r="11" spans="1:14" x14ac:dyDescent="0.25">
      <c r="A11" s="29"/>
      <c r="B11" s="30"/>
      <c r="C11" s="36"/>
    </row>
    <row r="12" spans="1:14" x14ac:dyDescent="0.25">
      <c r="A12" s="29">
        <v>8</v>
      </c>
      <c r="B12" s="30" t="s">
        <v>469</v>
      </c>
      <c r="C12" s="31">
        <f>SUM(E12:M12)</f>
        <v>-75568</v>
      </c>
      <c r="E12" s="27">
        <f>SUMIFS('Kancelář tajemník'!$J:$J,'Kancelář tajemník'!$C:$C,"&gt;8000",'Kancelář tajemník'!$C:$C,"&lt;9000")</f>
        <v>0</v>
      </c>
      <c r="F12" s="27">
        <f>SUMIFS('Staveb.úřad a ŽP'!$J:$J,'Staveb.úřad a ŽP'!$C:$C,"&gt;8000",'Staveb.úřad a ŽP'!$C:$C,"&lt;9000")</f>
        <v>0</v>
      </c>
      <c r="G12" s="27">
        <f>SUMIFS('Finanční odbor'!$J:$J,'Finanční odbor'!$C:$C,"&gt;8000",'Finanční odbor'!$C:$C,"&lt;9000")</f>
        <v>-75568</v>
      </c>
      <c r="H12" s="27">
        <f>SUMIFS('Správa maj., inv. rozvoje'!$J:$J,'Správa maj., inv. rozvoje'!$C:$C,"&gt;8000",'Správa maj., inv. rozvoje'!$C:$C,"&lt;9000")</f>
        <v>0</v>
      </c>
      <c r="I12" s="27">
        <f>SUMIFS('Sociální věci'!$J:$J,'Sociální věci'!$C:$C,"&gt;8000",'Sociální věci'!$C:$C,"&lt;9000")</f>
        <v>0</v>
      </c>
      <c r="J12" s="27">
        <f>SUMIFS('Správní činnosti'!$J:$J,'Správní činnosti'!$C:$C,"&gt;8000",'Správní činnosti'!$C:$C,"&lt;9000")</f>
        <v>0</v>
      </c>
      <c r="K12" s="27">
        <f>SUMIFS('Vnější vztahy'!$J:$J,'Vnější vztahy'!$C:$C,"&gt;8000",'Vnější vztahy'!$C:$C,"&lt;9000")</f>
        <v>0</v>
      </c>
      <c r="L12" s="27">
        <f>SUMIFS('Městský úřad'!$J:$J,'Městský úřad'!$C:$C,"&gt;8000",'Městský úřad'!$C:$C,"&lt;9000")</f>
        <v>0</v>
      </c>
      <c r="M12" s="27">
        <f>SUMIFS('Městská policie'!$J:$J,'Městská policie'!$C:$C,"&gt;8000",'Městská policie'!$C:$C,"&lt;9000")</f>
        <v>0</v>
      </c>
      <c r="N12" s="27">
        <f>SUM(E12:M12)</f>
        <v>-75568</v>
      </c>
    </row>
    <row r="13" spans="1:14" x14ac:dyDescent="0.25">
      <c r="A13" s="32" t="s">
        <v>470</v>
      </c>
      <c r="B13" s="33"/>
      <c r="C13" s="34">
        <f>C12</f>
        <v>-75568</v>
      </c>
    </row>
    <row r="14" spans="1:14" x14ac:dyDescent="0.25">
      <c r="A14" s="29"/>
      <c r="B14" s="30"/>
      <c r="C14" s="36"/>
    </row>
    <row r="15" spans="1:14" x14ac:dyDescent="0.25">
      <c r="A15" s="29"/>
      <c r="B15" s="30"/>
      <c r="C15" s="36"/>
    </row>
    <row r="16" spans="1:14" x14ac:dyDescent="0.25">
      <c r="A16" s="37" t="s">
        <v>471</v>
      </c>
      <c r="B16" s="38"/>
      <c r="C16" s="39">
        <f>C6</f>
        <v>423662.70000000007</v>
      </c>
      <c r="D16" s="31"/>
    </row>
    <row r="17" spans="1:4" x14ac:dyDescent="0.25">
      <c r="A17" s="37" t="s">
        <v>472</v>
      </c>
      <c r="B17" s="38"/>
      <c r="C17" s="39">
        <f>C10</f>
        <v>379186.4</v>
      </c>
      <c r="D17" s="31"/>
    </row>
    <row r="18" spans="1:4" x14ac:dyDescent="0.25">
      <c r="A18" s="37" t="s">
        <v>473</v>
      </c>
      <c r="B18" s="38"/>
      <c r="C18" s="39">
        <f>C13</f>
        <v>-75568</v>
      </c>
      <c r="D18" s="31"/>
    </row>
    <row r="19" spans="1:4" x14ac:dyDescent="0.25">
      <c r="A19" s="37" t="s">
        <v>474</v>
      </c>
      <c r="B19" s="38"/>
      <c r="C19" s="39">
        <f>C16-C17</f>
        <v>44476.300000000047</v>
      </c>
    </row>
    <row r="20" spans="1:4" x14ac:dyDescent="0.25">
      <c r="A20" s="40" t="s">
        <v>475</v>
      </c>
      <c r="B20" s="41"/>
      <c r="C20" s="42">
        <f>C16-C17+C18</f>
        <v>-31091.699999999953</v>
      </c>
    </row>
  </sheetData>
  <pageMargins left="0.7" right="0.7" top="0.78740157499999996" bottom="0.78740157499999996" header="0.3" footer="0.3"/>
  <pageSetup paperSize="9" scale="64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51"/>
  <sheetViews>
    <sheetView zoomScale="74" zoomScaleNormal="74" workbookViewId="0">
      <pane ySplit="2" topLeftCell="A3" activePane="bottomLeft" state="frozenSplit"/>
      <selection pane="bottomLeft" activeCell="J3" sqref="J3"/>
    </sheetView>
  </sheetViews>
  <sheetFormatPr defaultRowHeight="15" customHeight="1" x14ac:dyDescent="0.25"/>
  <cols>
    <col min="1" max="3" width="5.5703125" style="1" customWidth="1"/>
    <col min="4" max="4" width="36.5703125" style="2" customWidth="1"/>
    <col min="5" max="5" width="8.5703125" style="1" customWidth="1"/>
    <col min="6" max="6" width="45.5703125" style="2" customWidth="1"/>
    <col min="7" max="7" width="6.5703125" style="1" customWidth="1"/>
    <col min="8" max="10" width="15.5703125" style="3" customWidth="1"/>
    <col min="11" max="11" width="13.5703125" customWidth="1"/>
  </cols>
  <sheetData>
    <row r="1" spans="1:10" s="22" customFormat="1" ht="30" customHeight="1" x14ac:dyDescent="0.25">
      <c r="A1" s="46" t="s">
        <v>309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s="22" customFormat="1" ht="44.25" customHeight="1" x14ac:dyDescent="0.25">
      <c r="A2" s="20" t="s">
        <v>0</v>
      </c>
      <c r="B2" s="20" t="s">
        <v>1</v>
      </c>
      <c r="C2" s="20" t="s">
        <v>2</v>
      </c>
      <c r="D2" s="21" t="s">
        <v>3</v>
      </c>
      <c r="E2" s="20" t="s">
        <v>4</v>
      </c>
      <c r="F2" s="21" t="s">
        <v>5</v>
      </c>
      <c r="G2" s="20" t="s">
        <v>6</v>
      </c>
      <c r="H2" s="43" t="s">
        <v>476</v>
      </c>
      <c r="I2" s="43" t="s">
        <v>477</v>
      </c>
      <c r="J2" s="43" t="s">
        <v>508</v>
      </c>
    </row>
    <row r="3" spans="1:10" ht="15" customHeight="1" x14ac:dyDescent="0.25">
      <c r="A3"/>
      <c r="B3"/>
      <c r="C3"/>
      <c r="D3"/>
      <c r="E3"/>
      <c r="F3"/>
      <c r="G3"/>
      <c r="H3"/>
      <c r="I3"/>
      <c r="J3"/>
    </row>
    <row r="4" spans="1:10" ht="15" customHeight="1" x14ac:dyDescent="0.25">
      <c r="A4" s="16">
        <v>90</v>
      </c>
      <c r="B4" s="16">
        <v>2219</v>
      </c>
      <c r="C4" s="16">
        <v>2111</v>
      </c>
      <c r="D4" s="17" t="s">
        <v>37</v>
      </c>
      <c r="E4" s="16"/>
      <c r="F4" s="17"/>
      <c r="G4" s="16"/>
      <c r="H4" s="18">
        <v>2000</v>
      </c>
      <c r="I4" s="18">
        <v>2000</v>
      </c>
      <c r="J4" s="19">
        <v>2000</v>
      </c>
    </row>
    <row r="5" spans="1:10" ht="15" customHeight="1" x14ac:dyDescent="0.25">
      <c r="A5" s="16">
        <v>90</v>
      </c>
      <c r="B5" s="16">
        <v>5311</v>
      </c>
      <c r="C5" s="16">
        <v>2212</v>
      </c>
      <c r="D5" s="17" t="s">
        <v>33</v>
      </c>
      <c r="E5" s="16"/>
      <c r="F5" s="17"/>
      <c r="G5" s="16"/>
      <c r="H5" s="18">
        <v>120</v>
      </c>
      <c r="I5" s="18">
        <v>120</v>
      </c>
      <c r="J5" s="19">
        <v>100</v>
      </c>
    </row>
    <row r="6" spans="1:10" ht="15" customHeight="1" x14ac:dyDescent="0.25">
      <c r="A6"/>
      <c r="B6"/>
      <c r="C6"/>
      <c r="D6"/>
      <c r="E6"/>
      <c r="F6"/>
      <c r="G6"/>
      <c r="H6"/>
      <c r="I6"/>
      <c r="J6"/>
    </row>
    <row r="7" spans="1:10" ht="15" customHeight="1" x14ac:dyDescent="0.25">
      <c r="A7" s="4" t="s">
        <v>446</v>
      </c>
      <c r="B7" s="4"/>
      <c r="C7" s="4"/>
      <c r="D7" s="5"/>
      <c r="E7" s="4"/>
      <c r="F7" s="5"/>
      <c r="G7" s="4"/>
      <c r="H7" s="10">
        <f>SUM(H3:H6)</f>
        <v>2120</v>
      </c>
      <c r="I7" s="10">
        <f>SUM(I3:I6)</f>
        <v>2120</v>
      </c>
      <c r="J7" s="11">
        <f>SUM(J3:J6)</f>
        <v>2100</v>
      </c>
    </row>
    <row r="8" spans="1:10" ht="15" customHeight="1" x14ac:dyDescent="0.25">
      <c r="A8"/>
      <c r="B8"/>
      <c r="C8"/>
      <c r="D8"/>
      <c r="E8"/>
      <c r="F8"/>
      <c r="G8"/>
      <c r="H8"/>
      <c r="I8"/>
      <c r="J8"/>
    </row>
    <row r="9" spans="1:10" ht="15" customHeight="1" x14ac:dyDescent="0.25">
      <c r="A9" s="6" t="s">
        <v>444</v>
      </c>
      <c r="B9" s="6"/>
      <c r="C9" s="6"/>
      <c r="D9" s="7"/>
      <c r="E9" s="6"/>
      <c r="F9" s="7"/>
      <c r="G9" s="6"/>
      <c r="H9" s="12">
        <f>H7</f>
        <v>2120</v>
      </c>
      <c r="I9" s="12">
        <f>I7</f>
        <v>2120</v>
      </c>
      <c r="J9" s="13">
        <f>J7</f>
        <v>2100</v>
      </c>
    </row>
    <row r="10" spans="1:10" ht="15" customHeight="1" x14ac:dyDescent="0.25">
      <c r="A10"/>
      <c r="B10"/>
      <c r="C10"/>
      <c r="D10"/>
      <c r="E10"/>
      <c r="F10"/>
      <c r="G10"/>
      <c r="H10"/>
      <c r="I10"/>
      <c r="J10"/>
    </row>
    <row r="11" spans="1:10" ht="15" customHeight="1" x14ac:dyDescent="0.25">
      <c r="A11" s="16">
        <v>90</v>
      </c>
      <c r="B11" s="16">
        <v>5311</v>
      </c>
      <c r="C11" s="16">
        <v>5011</v>
      </c>
      <c r="D11" s="17" t="s">
        <v>108</v>
      </c>
      <c r="E11" s="16"/>
      <c r="F11" s="17"/>
      <c r="G11" s="16"/>
      <c r="H11" s="18">
        <v>3672</v>
      </c>
      <c r="I11" s="18">
        <v>3672</v>
      </c>
      <c r="J11" s="19">
        <v>3978.8</v>
      </c>
    </row>
    <row r="12" spans="1:10" ht="15" customHeight="1" x14ac:dyDescent="0.25">
      <c r="A12" s="16">
        <v>90</v>
      </c>
      <c r="B12" s="16">
        <v>5311</v>
      </c>
      <c r="C12" s="16">
        <v>5031</v>
      </c>
      <c r="D12" s="17" t="s">
        <v>133</v>
      </c>
      <c r="E12" s="16"/>
      <c r="F12" s="17"/>
      <c r="G12" s="16"/>
      <c r="H12" s="18">
        <v>911</v>
      </c>
      <c r="I12" s="18">
        <v>911</v>
      </c>
      <c r="J12" s="19">
        <v>986.8</v>
      </c>
    </row>
    <row r="13" spans="1:10" ht="15" customHeight="1" x14ac:dyDescent="0.25">
      <c r="A13" s="16">
        <v>90</v>
      </c>
      <c r="B13" s="16">
        <v>5311</v>
      </c>
      <c r="C13" s="16">
        <v>5032</v>
      </c>
      <c r="D13" s="17" t="s">
        <v>134</v>
      </c>
      <c r="E13" s="16"/>
      <c r="F13" s="17"/>
      <c r="G13" s="16"/>
      <c r="H13" s="18">
        <v>331</v>
      </c>
      <c r="I13" s="18">
        <v>331</v>
      </c>
      <c r="J13" s="19">
        <v>358.1</v>
      </c>
    </row>
    <row r="14" spans="1:10" ht="15" customHeight="1" x14ac:dyDescent="0.25">
      <c r="A14" s="16">
        <v>90</v>
      </c>
      <c r="B14" s="16">
        <v>5311</v>
      </c>
      <c r="C14" s="16">
        <v>5038</v>
      </c>
      <c r="D14" s="17" t="s">
        <v>224</v>
      </c>
      <c r="E14" s="16"/>
      <c r="F14" s="17"/>
      <c r="G14" s="16"/>
      <c r="H14" s="18">
        <v>16</v>
      </c>
      <c r="I14" s="18">
        <v>16</v>
      </c>
      <c r="J14" s="19">
        <v>16.7</v>
      </c>
    </row>
    <row r="15" spans="1:10" ht="15" customHeight="1" x14ac:dyDescent="0.25">
      <c r="A15" s="16">
        <v>90</v>
      </c>
      <c r="B15" s="16">
        <v>5311</v>
      </c>
      <c r="C15" s="16">
        <v>5134</v>
      </c>
      <c r="D15" s="17" t="s">
        <v>217</v>
      </c>
      <c r="E15" s="16"/>
      <c r="F15" s="17"/>
      <c r="G15" s="16"/>
      <c r="H15" s="18">
        <v>65</v>
      </c>
      <c r="I15" s="18">
        <v>65</v>
      </c>
      <c r="J15" s="19">
        <v>65</v>
      </c>
    </row>
    <row r="16" spans="1:10" ht="15" customHeight="1" x14ac:dyDescent="0.25">
      <c r="A16" s="16">
        <v>90</v>
      </c>
      <c r="B16" s="16">
        <v>5311</v>
      </c>
      <c r="C16" s="16">
        <v>5136</v>
      </c>
      <c r="D16" s="17" t="s">
        <v>218</v>
      </c>
      <c r="E16" s="16"/>
      <c r="F16" s="17"/>
      <c r="G16" s="16"/>
      <c r="H16" s="18">
        <v>2</v>
      </c>
      <c r="I16" s="18">
        <v>2</v>
      </c>
      <c r="J16" s="19">
        <v>2</v>
      </c>
    </row>
    <row r="17" spans="1:10" ht="15" customHeight="1" x14ac:dyDescent="0.25">
      <c r="A17" s="16">
        <v>90</v>
      </c>
      <c r="B17" s="16">
        <v>5311</v>
      </c>
      <c r="C17" s="16">
        <v>5137</v>
      </c>
      <c r="D17" s="17" t="s">
        <v>20</v>
      </c>
      <c r="E17" s="16"/>
      <c r="F17" s="17"/>
      <c r="G17" s="16"/>
      <c r="H17" s="18">
        <v>30</v>
      </c>
      <c r="I17" s="18">
        <v>30</v>
      </c>
      <c r="J17" s="19">
        <v>30</v>
      </c>
    </row>
    <row r="18" spans="1:10" ht="15" customHeight="1" x14ac:dyDescent="0.25">
      <c r="A18" s="16">
        <v>90</v>
      </c>
      <c r="B18" s="16">
        <v>5311</v>
      </c>
      <c r="C18" s="16">
        <v>5139</v>
      </c>
      <c r="D18" s="17" t="s">
        <v>21</v>
      </c>
      <c r="E18" s="16"/>
      <c r="F18" s="17"/>
      <c r="G18" s="16"/>
      <c r="H18" s="18">
        <v>30</v>
      </c>
      <c r="I18" s="18">
        <v>30</v>
      </c>
      <c r="J18" s="19">
        <v>30</v>
      </c>
    </row>
    <row r="19" spans="1:10" ht="15" customHeight="1" x14ac:dyDescent="0.25">
      <c r="A19" s="16">
        <v>90</v>
      </c>
      <c r="B19" s="16">
        <v>5311</v>
      </c>
      <c r="C19" s="16">
        <v>5139</v>
      </c>
      <c r="D19" s="17" t="s">
        <v>21</v>
      </c>
      <c r="E19" s="16">
        <v>641</v>
      </c>
      <c r="F19" s="17" t="s">
        <v>288</v>
      </c>
      <c r="G19" s="16"/>
      <c r="H19" s="18">
        <v>2</v>
      </c>
      <c r="I19" s="18">
        <v>2</v>
      </c>
      <c r="J19" s="19">
        <v>2</v>
      </c>
    </row>
    <row r="20" spans="1:10" ht="15" customHeight="1" x14ac:dyDescent="0.25">
      <c r="A20" s="16">
        <v>90</v>
      </c>
      <c r="B20" s="16">
        <v>5311</v>
      </c>
      <c r="C20" s="16">
        <v>5151</v>
      </c>
      <c r="D20" s="17" t="s">
        <v>166</v>
      </c>
      <c r="E20" s="16"/>
      <c r="F20" s="17"/>
      <c r="G20" s="16"/>
      <c r="H20" s="18">
        <v>14</v>
      </c>
      <c r="I20" s="18">
        <v>14</v>
      </c>
      <c r="J20" s="19">
        <v>15</v>
      </c>
    </row>
    <row r="21" spans="1:10" ht="15" customHeight="1" x14ac:dyDescent="0.25">
      <c r="A21" s="16">
        <v>90</v>
      </c>
      <c r="B21" s="16">
        <v>5311</v>
      </c>
      <c r="C21" s="16">
        <v>5153</v>
      </c>
      <c r="D21" s="17" t="s">
        <v>167</v>
      </c>
      <c r="E21" s="16"/>
      <c r="F21" s="17"/>
      <c r="G21" s="16"/>
      <c r="H21" s="18">
        <v>0</v>
      </c>
      <c r="I21" s="18">
        <v>4.9000000000000004</v>
      </c>
      <c r="J21" s="19">
        <v>4.9000000000000004</v>
      </c>
    </row>
    <row r="22" spans="1:10" ht="15" customHeight="1" x14ac:dyDescent="0.25">
      <c r="A22" s="16">
        <v>90</v>
      </c>
      <c r="B22" s="16">
        <v>5311</v>
      </c>
      <c r="C22" s="16">
        <v>5154</v>
      </c>
      <c r="D22" s="17" t="s">
        <v>168</v>
      </c>
      <c r="E22" s="16"/>
      <c r="F22" s="17"/>
      <c r="G22" s="16"/>
      <c r="H22" s="18">
        <v>120</v>
      </c>
      <c r="I22" s="18">
        <v>115.1</v>
      </c>
      <c r="J22" s="19">
        <v>115</v>
      </c>
    </row>
    <row r="23" spans="1:10" ht="15" customHeight="1" x14ac:dyDescent="0.25">
      <c r="A23" s="16">
        <v>90</v>
      </c>
      <c r="B23" s="16">
        <v>5311</v>
      </c>
      <c r="C23" s="16">
        <v>5154</v>
      </c>
      <c r="D23" s="17" t="s">
        <v>168</v>
      </c>
      <c r="E23" s="16">
        <v>641</v>
      </c>
      <c r="F23" s="17" t="s">
        <v>288</v>
      </c>
      <c r="G23" s="16"/>
      <c r="H23" s="18">
        <v>15</v>
      </c>
      <c r="I23" s="18">
        <v>15</v>
      </c>
      <c r="J23" s="19">
        <v>17</v>
      </c>
    </row>
    <row r="24" spans="1:10" ht="15" customHeight="1" x14ac:dyDescent="0.25">
      <c r="A24" s="16">
        <v>90</v>
      </c>
      <c r="B24" s="16">
        <v>5311</v>
      </c>
      <c r="C24" s="16">
        <v>5156</v>
      </c>
      <c r="D24" s="17" t="s">
        <v>22</v>
      </c>
      <c r="E24" s="16"/>
      <c r="F24" s="17"/>
      <c r="G24" s="16"/>
      <c r="H24" s="18">
        <v>70</v>
      </c>
      <c r="I24" s="18">
        <v>70</v>
      </c>
      <c r="J24" s="19">
        <v>70</v>
      </c>
    </row>
    <row r="25" spans="1:10" ht="15" customHeight="1" x14ac:dyDescent="0.25">
      <c r="A25" s="16">
        <v>90</v>
      </c>
      <c r="B25" s="16">
        <v>5311</v>
      </c>
      <c r="C25" s="16">
        <v>5156</v>
      </c>
      <c r="D25" s="17" t="s">
        <v>22</v>
      </c>
      <c r="E25" s="16">
        <v>641</v>
      </c>
      <c r="F25" s="17" t="s">
        <v>288</v>
      </c>
      <c r="G25" s="16"/>
      <c r="H25" s="18">
        <v>90</v>
      </c>
      <c r="I25" s="18">
        <v>90</v>
      </c>
      <c r="J25" s="19">
        <v>90</v>
      </c>
    </row>
    <row r="26" spans="1:10" ht="15" customHeight="1" x14ac:dyDescent="0.25">
      <c r="A26" s="16">
        <v>90</v>
      </c>
      <c r="B26" s="16">
        <v>5311</v>
      </c>
      <c r="C26" s="16">
        <v>5161</v>
      </c>
      <c r="D26" s="17" t="s">
        <v>295</v>
      </c>
      <c r="E26" s="16"/>
      <c r="F26" s="17"/>
      <c r="G26" s="16"/>
      <c r="H26" s="18">
        <v>2</v>
      </c>
      <c r="I26" s="18">
        <v>2</v>
      </c>
      <c r="J26" s="19">
        <v>2</v>
      </c>
    </row>
    <row r="27" spans="1:10" ht="15" customHeight="1" x14ac:dyDescent="0.25">
      <c r="A27" s="16">
        <v>90</v>
      </c>
      <c r="B27" s="16">
        <v>5311</v>
      </c>
      <c r="C27" s="16">
        <v>5162</v>
      </c>
      <c r="D27" s="17" t="s">
        <v>23</v>
      </c>
      <c r="E27" s="16"/>
      <c r="F27" s="17"/>
      <c r="G27" s="16"/>
      <c r="H27" s="18">
        <v>80</v>
      </c>
      <c r="I27" s="18">
        <v>80</v>
      </c>
      <c r="J27" s="19">
        <v>80</v>
      </c>
    </row>
    <row r="28" spans="1:10" ht="15" customHeight="1" x14ac:dyDescent="0.25">
      <c r="A28" s="16">
        <v>90</v>
      </c>
      <c r="B28" s="16">
        <v>5311</v>
      </c>
      <c r="C28" s="16">
        <v>5163</v>
      </c>
      <c r="D28" s="17" t="s">
        <v>24</v>
      </c>
      <c r="E28" s="16"/>
      <c r="F28" s="17"/>
      <c r="G28" s="16"/>
      <c r="H28" s="18">
        <v>20</v>
      </c>
      <c r="I28" s="18">
        <v>34.799999999999997</v>
      </c>
      <c r="J28" s="19">
        <v>20</v>
      </c>
    </row>
    <row r="29" spans="1:10" ht="15" customHeight="1" x14ac:dyDescent="0.25">
      <c r="A29" s="16">
        <v>90</v>
      </c>
      <c r="B29" s="16">
        <v>5311</v>
      </c>
      <c r="C29" s="16">
        <v>5167</v>
      </c>
      <c r="D29" s="17" t="s">
        <v>25</v>
      </c>
      <c r="E29" s="16"/>
      <c r="F29" s="17"/>
      <c r="G29" s="16"/>
      <c r="H29" s="18">
        <v>30</v>
      </c>
      <c r="I29" s="18">
        <v>30</v>
      </c>
      <c r="J29" s="19">
        <v>30</v>
      </c>
    </row>
    <row r="30" spans="1:10" ht="15" customHeight="1" x14ac:dyDescent="0.25">
      <c r="A30" s="16">
        <v>90</v>
      </c>
      <c r="B30" s="16">
        <v>5311</v>
      </c>
      <c r="C30" s="16">
        <v>5168</v>
      </c>
      <c r="D30" s="17" t="s">
        <v>26</v>
      </c>
      <c r="E30" s="16"/>
      <c r="F30" s="17"/>
      <c r="G30" s="16"/>
      <c r="H30" s="18">
        <v>10</v>
      </c>
      <c r="I30" s="18">
        <v>10</v>
      </c>
      <c r="J30" s="19">
        <v>10</v>
      </c>
    </row>
    <row r="31" spans="1:10" ht="15" customHeight="1" x14ac:dyDescent="0.25">
      <c r="A31" s="16">
        <v>90</v>
      </c>
      <c r="B31" s="16">
        <v>5311</v>
      </c>
      <c r="C31" s="16">
        <v>5169</v>
      </c>
      <c r="D31" s="17" t="s">
        <v>16</v>
      </c>
      <c r="E31" s="16"/>
      <c r="F31" s="17"/>
      <c r="G31" s="16"/>
      <c r="H31" s="18">
        <v>190</v>
      </c>
      <c r="I31" s="18">
        <v>190</v>
      </c>
      <c r="J31" s="19">
        <v>190</v>
      </c>
    </row>
    <row r="32" spans="1:10" ht="15" customHeight="1" x14ac:dyDescent="0.25">
      <c r="A32" s="16">
        <v>90</v>
      </c>
      <c r="B32" s="16">
        <v>5311</v>
      </c>
      <c r="C32" s="16">
        <v>5169</v>
      </c>
      <c r="D32" s="17" t="s">
        <v>16</v>
      </c>
      <c r="E32" s="16">
        <v>641</v>
      </c>
      <c r="F32" s="17" t="s">
        <v>288</v>
      </c>
      <c r="G32" s="16"/>
      <c r="H32" s="18">
        <v>0</v>
      </c>
      <c r="I32" s="18">
        <v>50</v>
      </c>
      <c r="J32" s="19">
        <v>50</v>
      </c>
    </row>
    <row r="33" spans="1:10" ht="15" customHeight="1" x14ac:dyDescent="0.25">
      <c r="A33" s="16">
        <v>90</v>
      </c>
      <c r="B33" s="16">
        <v>5311</v>
      </c>
      <c r="C33" s="16">
        <v>5169</v>
      </c>
      <c r="D33" s="17" t="s">
        <v>16</v>
      </c>
      <c r="E33" s="16">
        <v>5311</v>
      </c>
      <c r="F33" s="17" t="s">
        <v>310</v>
      </c>
      <c r="G33" s="16"/>
      <c r="H33" s="18">
        <v>0</v>
      </c>
      <c r="I33" s="18">
        <v>0</v>
      </c>
      <c r="J33" s="19">
        <v>20</v>
      </c>
    </row>
    <row r="34" spans="1:10" ht="15" customHeight="1" x14ac:dyDescent="0.25">
      <c r="A34" s="16">
        <v>90</v>
      </c>
      <c r="B34" s="16">
        <v>5311</v>
      </c>
      <c r="C34" s="16">
        <v>5169</v>
      </c>
      <c r="D34" s="17" t="s">
        <v>16</v>
      </c>
      <c r="E34" s="16">
        <v>51691</v>
      </c>
      <c r="F34" s="17" t="s">
        <v>300</v>
      </c>
      <c r="G34" s="16"/>
      <c r="H34" s="18">
        <v>40</v>
      </c>
      <c r="I34" s="18">
        <v>40</v>
      </c>
      <c r="J34" s="19">
        <v>40</v>
      </c>
    </row>
    <row r="35" spans="1:10" ht="15" customHeight="1" x14ac:dyDescent="0.25">
      <c r="A35" s="16">
        <v>90</v>
      </c>
      <c r="B35" s="16">
        <v>5311</v>
      </c>
      <c r="C35" s="16">
        <v>5171</v>
      </c>
      <c r="D35" s="17" t="s">
        <v>27</v>
      </c>
      <c r="E35" s="16"/>
      <c r="F35" s="17"/>
      <c r="G35" s="16"/>
      <c r="H35" s="18">
        <v>210</v>
      </c>
      <c r="I35" s="18">
        <v>195.2</v>
      </c>
      <c r="J35" s="19">
        <v>210</v>
      </c>
    </row>
    <row r="36" spans="1:10" ht="15" customHeight="1" x14ac:dyDescent="0.25">
      <c r="A36" s="16">
        <v>90</v>
      </c>
      <c r="B36" s="16">
        <v>5311</v>
      </c>
      <c r="C36" s="16">
        <v>5171</v>
      </c>
      <c r="D36" s="17" t="s">
        <v>27</v>
      </c>
      <c r="E36" s="16">
        <v>641</v>
      </c>
      <c r="F36" s="17" t="s">
        <v>288</v>
      </c>
      <c r="G36" s="16"/>
      <c r="H36" s="18">
        <v>700</v>
      </c>
      <c r="I36" s="18">
        <v>700</v>
      </c>
      <c r="J36" s="19">
        <v>700</v>
      </c>
    </row>
    <row r="37" spans="1:10" ht="15" customHeight="1" x14ac:dyDescent="0.25">
      <c r="A37" s="16">
        <v>90</v>
      </c>
      <c r="B37" s="16">
        <v>5311</v>
      </c>
      <c r="C37" s="16">
        <v>5173</v>
      </c>
      <c r="D37" s="17" t="s">
        <v>226</v>
      </c>
      <c r="E37" s="16"/>
      <c r="F37" s="17"/>
      <c r="G37" s="16"/>
      <c r="H37" s="18">
        <v>5</v>
      </c>
      <c r="I37" s="18">
        <v>5</v>
      </c>
      <c r="J37" s="19">
        <v>5</v>
      </c>
    </row>
    <row r="38" spans="1:10" ht="15" customHeight="1" x14ac:dyDescent="0.25">
      <c r="A38" s="16">
        <v>90</v>
      </c>
      <c r="B38" s="16">
        <v>5311</v>
      </c>
      <c r="C38" s="16">
        <v>5175</v>
      </c>
      <c r="D38" s="17" t="s">
        <v>229</v>
      </c>
      <c r="E38" s="16"/>
      <c r="F38" s="17"/>
      <c r="G38" s="16"/>
      <c r="H38" s="18">
        <v>15</v>
      </c>
      <c r="I38" s="18">
        <v>15</v>
      </c>
      <c r="J38" s="19">
        <v>15</v>
      </c>
    </row>
    <row r="39" spans="1:10" ht="15" customHeight="1" x14ac:dyDescent="0.25">
      <c r="A39" s="16">
        <v>90</v>
      </c>
      <c r="B39" s="16">
        <v>5311</v>
      </c>
      <c r="C39" s="16">
        <v>5499</v>
      </c>
      <c r="D39" s="17" t="s">
        <v>307</v>
      </c>
      <c r="E39" s="16"/>
      <c r="F39" s="17"/>
      <c r="G39" s="16"/>
      <c r="H39" s="18">
        <v>147</v>
      </c>
      <c r="I39" s="18">
        <v>147</v>
      </c>
      <c r="J39" s="19">
        <v>159.19999999999999</v>
      </c>
    </row>
    <row r="40" spans="1:10" ht="15" customHeight="1" x14ac:dyDescent="0.25">
      <c r="A40"/>
      <c r="B40"/>
      <c r="C40"/>
      <c r="D40"/>
      <c r="E40"/>
      <c r="F40"/>
      <c r="G40"/>
      <c r="H40"/>
      <c r="I40"/>
      <c r="J40"/>
    </row>
    <row r="41" spans="1:10" ht="15" customHeight="1" x14ac:dyDescent="0.25">
      <c r="A41" s="4" t="s">
        <v>445</v>
      </c>
      <c r="B41" s="4"/>
      <c r="C41" s="4"/>
      <c r="D41" s="5"/>
      <c r="E41" s="4"/>
      <c r="F41" s="5"/>
      <c r="G41" s="4"/>
      <c r="H41" s="10">
        <f>SUM(H10:H40)</f>
        <v>6817</v>
      </c>
      <c r="I41" s="10">
        <f>SUM(I10:I40)</f>
        <v>6867</v>
      </c>
      <c r="J41" s="11">
        <f>SUM(J10:J40)</f>
        <v>7312.5</v>
      </c>
    </row>
    <row r="42" spans="1:10" ht="15" customHeight="1" x14ac:dyDescent="0.25">
      <c r="A42"/>
      <c r="B42"/>
      <c r="C42"/>
      <c r="D42"/>
      <c r="E42"/>
      <c r="F42"/>
      <c r="G42"/>
      <c r="H42"/>
      <c r="I42"/>
      <c r="J42"/>
    </row>
    <row r="43" spans="1:10" ht="15" customHeight="1" x14ac:dyDescent="0.25">
      <c r="A43" s="6" t="s">
        <v>443</v>
      </c>
      <c r="B43" s="6"/>
      <c r="C43" s="6"/>
      <c r="D43" s="7"/>
      <c r="E43" s="6"/>
      <c r="F43" s="7"/>
      <c r="G43" s="6"/>
      <c r="H43" s="12">
        <f>H41</f>
        <v>6817</v>
      </c>
      <c r="I43" s="12">
        <f>I41</f>
        <v>6867</v>
      </c>
      <c r="J43" s="13">
        <f>J41</f>
        <v>7312.5</v>
      </c>
    </row>
    <row r="44" spans="1:10" ht="15" customHeight="1" x14ac:dyDescent="0.25">
      <c r="A44"/>
      <c r="B44"/>
      <c r="C44"/>
      <c r="D44"/>
      <c r="E44"/>
      <c r="F44"/>
      <c r="G44"/>
      <c r="H44"/>
      <c r="I44"/>
      <c r="J44"/>
    </row>
    <row r="45" spans="1:10" ht="15" customHeight="1" x14ac:dyDescent="0.25">
      <c r="A45" s="8" t="s">
        <v>444</v>
      </c>
      <c r="B45" s="8"/>
      <c r="C45" s="8"/>
      <c r="D45" s="9"/>
      <c r="E45" s="8"/>
      <c r="F45" s="9"/>
      <c r="G45" s="8"/>
      <c r="H45" s="14">
        <f>H9</f>
        <v>2120</v>
      </c>
      <c r="I45" s="14">
        <f>I9</f>
        <v>2120</v>
      </c>
      <c r="J45" s="15">
        <f>J9</f>
        <v>2100</v>
      </c>
    </row>
    <row r="46" spans="1:10" ht="15" customHeight="1" x14ac:dyDescent="0.25">
      <c r="A46" s="8" t="s">
        <v>443</v>
      </c>
      <c r="B46" s="8"/>
      <c r="C46" s="8"/>
      <c r="D46" s="9"/>
      <c r="E46" s="8"/>
      <c r="F46" s="9"/>
      <c r="G46" s="8"/>
      <c r="H46" s="14">
        <f>H43</f>
        <v>6817</v>
      </c>
      <c r="I46" s="14">
        <f>I43</f>
        <v>6867</v>
      </c>
      <c r="J46" s="15">
        <f>J43</f>
        <v>7312.5</v>
      </c>
    </row>
    <row r="49" spans="10:10" ht="15" customHeight="1" x14ac:dyDescent="0.25">
      <c r="J49" s="23"/>
    </row>
    <row r="51" spans="10:10" ht="15" customHeight="1" x14ac:dyDescent="0.25">
      <c r="J51" s="23"/>
    </row>
  </sheetData>
  <mergeCells count="1">
    <mergeCell ref="A1:J1"/>
  </mergeCells>
  <pageMargins left="0.19685039369791668" right="0.19685039369791668" top="0.19685039369791668" bottom="0.39370078739583336" header="0.19685039369791668" footer="0.19685039369791668"/>
  <pageSetup paperSize="9" fitToHeight="0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5"/>
  <sheetViews>
    <sheetView zoomScale="74" zoomScaleNormal="74" workbookViewId="0">
      <pane ySplit="2" topLeftCell="A3" activePane="bottomLeft" state="frozenSplit"/>
      <selection pane="bottomLeft" activeCell="J3" sqref="J3"/>
    </sheetView>
  </sheetViews>
  <sheetFormatPr defaultRowHeight="15" customHeight="1" x14ac:dyDescent="0.25"/>
  <cols>
    <col min="1" max="3" width="5.5703125" style="1" customWidth="1"/>
    <col min="4" max="4" width="36.5703125" style="2" customWidth="1"/>
    <col min="5" max="5" width="8.5703125" style="1" customWidth="1"/>
    <col min="6" max="6" width="55.42578125" style="2" customWidth="1"/>
    <col min="7" max="7" width="8.5703125" style="1" customWidth="1"/>
    <col min="8" max="10" width="15.5703125" style="3" customWidth="1"/>
    <col min="11" max="11" width="13.5703125" customWidth="1"/>
  </cols>
  <sheetData>
    <row r="1" spans="1:10" s="22" customFormat="1" ht="30" customHeight="1" x14ac:dyDescent="0.25">
      <c r="A1" s="46" t="s">
        <v>7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s="22" customFormat="1" ht="40.5" customHeight="1" x14ac:dyDescent="0.25">
      <c r="A2" s="20" t="s">
        <v>0</v>
      </c>
      <c r="B2" s="20" t="s">
        <v>1</v>
      </c>
      <c r="C2" s="20" t="s">
        <v>2</v>
      </c>
      <c r="D2" s="21" t="s">
        <v>3</v>
      </c>
      <c r="E2" s="20" t="s">
        <v>4</v>
      </c>
      <c r="F2" s="21" t="s">
        <v>5</v>
      </c>
      <c r="G2" s="20" t="s">
        <v>6</v>
      </c>
      <c r="H2" s="43" t="s">
        <v>476</v>
      </c>
      <c r="I2" s="43" t="s">
        <v>477</v>
      </c>
      <c r="J2" s="43" t="s">
        <v>508</v>
      </c>
    </row>
    <row r="3" spans="1:10" ht="15" customHeight="1" x14ac:dyDescent="0.25">
      <c r="A3"/>
      <c r="B3"/>
      <c r="C3"/>
      <c r="D3"/>
      <c r="E3"/>
      <c r="F3"/>
      <c r="G3"/>
      <c r="H3"/>
      <c r="I3"/>
      <c r="J3"/>
    </row>
    <row r="4" spans="1:10" ht="15" customHeight="1" x14ac:dyDescent="0.25">
      <c r="A4" s="16">
        <v>10</v>
      </c>
      <c r="B4" s="16"/>
      <c r="C4" s="16">
        <v>4121</v>
      </c>
      <c r="D4" s="17" t="s">
        <v>8</v>
      </c>
      <c r="E4" s="16">
        <v>16</v>
      </c>
      <c r="F4" s="17" t="s">
        <v>9</v>
      </c>
      <c r="G4" s="16"/>
      <c r="H4" s="18">
        <v>123</v>
      </c>
      <c r="I4" s="18">
        <v>133.30000000000001</v>
      </c>
      <c r="J4" s="19">
        <v>0</v>
      </c>
    </row>
    <row r="5" spans="1:10" ht="15" customHeight="1" x14ac:dyDescent="0.25">
      <c r="A5" s="16">
        <v>10</v>
      </c>
      <c r="B5" s="16">
        <v>5512</v>
      </c>
      <c r="C5" s="16">
        <v>2322</v>
      </c>
      <c r="D5" s="17" t="s">
        <v>10</v>
      </c>
      <c r="E5" s="16">
        <v>541</v>
      </c>
      <c r="F5" s="17" t="s">
        <v>11</v>
      </c>
      <c r="G5" s="16"/>
      <c r="H5" s="18">
        <v>0</v>
      </c>
      <c r="I5" s="18">
        <v>11.2</v>
      </c>
      <c r="J5" s="19">
        <v>0</v>
      </c>
    </row>
    <row r="6" spans="1:10" ht="15" customHeight="1" x14ac:dyDescent="0.25">
      <c r="A6"/>
      <c r="B6"/>
      <c r="C6"/>
      <c r="D6"/>
      <c r="E6"/>
      <c r="F6"/>
      <c r="G6"/>
      <c r="H6"/>
      <c r="I6"/>
      <c r="J6"/>
    </row>
    <row r="7" spans="1:10" ht="15" customHeight="1" x14ac:dyDescent="0.25">
      <c r="A7" s="4" t="s">
        <v>318</v>
      </c>
      <c r="B7" s="4"/>
      <c r="C7" s="4"/>
      <c r="D7" s="5"/>
      <c r="E7" s="4"/>
      <c r="F7" s="5"/>
      <c r="G7" s="4"/>
      <c r="H7" s="10">
        <f>SUM(H3:H6)</f>
        <v>123</v>
      </c>
      <c r="I7" s="10">
        <f>SUM(I3:I6)</f>
        <v>144.5</v>
      </c>
      <c r="J7" s="11">
        <f>SUM(J3:J6)</f>
        <v>0</v>
      </c>
    </row>
    <row r="8" spans="1:10" ht="15" customHeight="1" x14ac:dyDescent="0.25">
      <c r="A8"/>
      <c r="B8"/>
      <c r="C8"/>
      <c r="D8"/>
      <c r="E8"/>
      <c r="F8"/>
      <c r="G8"/>
      <c r="H8"/>
      <c r="I8"/>
      <c r="J8"/>
    </row>
    <row r="9" spans="1:10" ht="15" customHeight="1" x14ac:dyDescent="0.25">
      <c r="A9" s="16">
        <v>10</v>
      </c>
      <c r="B9" s="16"/>
      <c r="C9" s="16">
        <v>4216</v>
      </c>
      <c r="D9" s="17" t="s">
        <v>12</v>
      </c>
      <c r="E9" s="16">
        <v>541</v>
      </c>
      <c r="F9" s="17" t="s">
        <v>11</v>
      </c>
      <c r="G9" s="16">
        <v>14502</v>
      </c>
      <c r="H9" s="18">
        <v>0</v>
      </c>
      <c r="I9" s="18">
        <v>0</v>
      </c>
      <c r="J9" s="19">
        <v>5000</v>
      </c>
    </row>
    <row r="10" spans="1:10" ht="15" customHeight="1" x14ac:dyDescent="0.25">
      <c r="A10" s="16">
        <v>10</v>
      </c>
      <c r="B10" s="16"/>
      <c r="C10" s="16">
        <v>4222</v>
      </c>
      <c r="D10" s="17" t="s">
        <v>13</v>
      </c>
      <c r="E10" s="16">
        <v>541</v>
      </c>
      <c r="F10" s="17" t="s">
        <v>11</v>
      </c>
      <c r="G10" s="16"/>
      <c r="H10" s="18">
        <v>0</v>
      </c>
      <c r="I10" s="18">
        <v>0</v>
      </c>
      <c r="J10" s="19">
        <v>2000</v>
      </c>
    </row>
    <row r="11" spans="1:10" ht="15" customHeight="1" x14ac:dyDescent="0.25">
      <c r="A11"/>
      <c r="B11"/>
      <c r="C11"/>
      <c r="D11"/>
      <c r="E11"/>
      <c r="F11"/>
      <c r="G11"/>
      <c r="H11"/>
      <c r="I11"/>
      <c r="J11"/>
    </row>
    <row r="12" spans="1:10" ht="15" customHeight="1" x14ac:dyDescent="0.25">
      <c r="A12" s="4" t="s">
        <v>317</v>
      </c>
      <c r="B12" s="4"/>
      <c r="C12" s="4"/>
      <c r="D12" s="5"/>
      <c r="E12" s="4"/>
      <c r="F12" s="5"/>
      <c r="G12" s="4"/>
      <c r="H12" s="10">
        <f>SUM(H8:H11)</f>
        <v>0</v>
      </c>
      <c r="I12" s="10">
        <f>SUM(I8:I11)</f>
        <v>0</v>
      </c>
      <c r="J12" s="11">
        <f>SUM(J8:J11)</f>
        <v>7000</v>
      </c>
    </row>
    <row r="13" spans="1:10" ht="15" customHeight="1" x14ac:dyDescent="0.25">
      <c r="A13"/>
      <c r="B13"/>
      <c r="C13"/>
      <c r="D13"/>
      <c r="E13"/>
      <c r="F13"/>
      <c r="G13"/>
      <c r="H13"/>
      <c r="I13"/>
      <c r="J13"/>
    </row>
    <row r="14" spans="1:10" ht="15" customHeight="1" x14ac:dyDescent="0.25">
      <c r="A14" s="6" t="s">
        <v>316</v>
      </c>
      <c r="B14" s="6"/>
      <c r="C14" s="6"/>
      <c r="D14" s="7"/>
      <c r="E14" s="6"/>
      <c r="F14" s="7"/>
      <c r="G14" s="6"/>
      <c r="H14" s="12">
        <f>H7+H12</f>
        <v>123</v>
      </c>
      <c r="I14" s="12">
        <f>I7+I12</f>
        <v>144.5</v>
      </c>
      <c r="J14" s="13">
        <f>J7+J12</f>
        <v>7000</v>
      </c>
    </row>
    <row r="15" spans="1:10" ht="15" customHeight="1" x14ac:dyDescent="0.25">
      <c r="A15"/>
      <c r="B15"/>
      <c r="C15"/>
      <c r="D15"/>
      <c r="E15"/>
      <c r="F15"/>
      <c r="G15"/>
      <c r="H15"/>
      <c r="I15"/>
      <c r="J15"/>
    </row>
    <row r="16" spans="1:10" ht="15" customHeight="1" x14ac:dyDescent="0.25">
      <c r="A16" s="16">
        <v>10</v>
      </c>
      <c r="B16" s="16">
        <v>5213</v>
      </c>
      <c r="C16" s="16">
        <v>5903</v>
      </c>
      <c r="D16" s="17" t="s">
        <v>14</v>
      </c>
      <c r="E16" s="16">
        <v>5212</v>
      </c>
      <c r="F16" s="17" t="s">
        <v>15</v>
      </c>
      <c r="G16" s="16"/>
      <c r="H16" s="18">
        <v>75</v>
      </c>
      <c r="I16" s="18">
        <v>75</v>
      </c>
      <c r="J16" s="19">
        <v>75</v>
      </c>
    </row>
    <row r="17" spans="1:10" ht="15" customHeight="1" x14ac:dyDescent="0.25">
      <c r="A17" s="16">
        <v>10</v>
      </c>
      <c r="B17" s="16">
        <v>5273</v>
      </c>
      <c r="C17" s="16">
        <v>5169</v>
      </c>
      <c r="D17" s="17" t="s">
        <v>16</v>
      </c>
      <c r="E17" s="16">
        <v>5273</v>
      </c>
      <c r="F17" s="17" t="s">
        <v>17</v>
      </c>
      <c r="G17" s="16"/>
      <c r="H17" s="18">
        <v>0</v>
      </c>
      <c r="I17" s="18">
        <v>25</v>
      </c>
      <c r="J17" s="19">
        <v>25</v>
      </c>
    </row>
    <row r="18" spans="1:10" ht="15" customHeight="1" x14ac:dyDescent="0.25">
      <c r="A18" s="16">
        <v>10</v>
      </c>
      <c r="B18" s="16">
        <v>5273</v>
      </c>
      <c r="C18" s="16">
        <v>5903</v>
      </c>
      <c r="D18" s="17" t="s">
        <v>14</v>
      </c>
      <c r="E18" s="16">
        <v>5273</v>
      </c>
      <c r="F18" s="17" t="s">
        <v>17</v>
      </c>
      <c r="G18" s="16"/>
      <c r="H18" s="18">
        <v>25</v>
      </c>
      <c r="I18" s="18">
        <v>0</v>
      </c>
      <c r="J18" s="19">
        <v>0</v>
      </c>
    </row>
    <row r="19" spans="1:10" ht="15" customHeight="1" x14ac:dyDescent="0.25">
      <c r="A19" s="16">
        <v>10</v>
      </c>
      <c r="B19" s="16">
        <v>5512</v>
      </c>
      <c r="C19" s="16">
        <v>5019</v>
      </c>
      <c r="D19" s="17" t="s">
        <v>18</v>
      </c>
      <c r="E19" s="16">
        <v>541</v>
      </c>
      <c r="F19" s="17" t="s">
        <v>11</v>
      </c>
      <c r="G19" s="16"/>
      <c r="H19" s="18">
        <v>40</v>
      </c>
      <c r="I19" s="18">
        <v>40</v>
      </c>
      <c r="J19" s="19">
        <v>40</v>
      </c>
    </row>
    <row r="20" spans="1:10" ht="15" customHeight="1" x14ac:dyDescent="0.25">
      <c r="A20" s="16">
        <v>10</v>
      </c>
      <c r="B20" s="16">
        <v>5512</v>
      </c>
      <c r="C20" s="16">
        <v>5021</v>
      </c>
      <c r="D20" s="17" t="s">
        <v>19</v>
      </c>
      <c r="E20" s="16">
        <v>541</v>
      </c>
      <c r="F20" s="17" t="s">
        <v>11</v>
      </c>
      <c r="G20" s="16"/>
      <c r="H20" s="18">
        <v>160</v>
      </c>
      <c r="I20" s="18">
        <v>160</v>
      </c>
      <c r="J20" s="19">
        <v>170</v>
      </c>
    </row>
    <row r="21" spans="1:10" ht="15" customHeight="1" x14ac:dyDescent="0.25">
      <c r="A21" s="16">
        <v>10</v>
      </c>
      <c r="B21" s="16">
        <v>5512</v>
      </c>
      <c r="C21" s="16">
        <v>5137</v>
      </c>
      <c r="D21" s="17" t="s">
        <v>20</v>
      </c>
      <c r="E21" s="16">
        <v>541</v>
      </c>
      <c r="F21" s="17" t="s">
        <v>11</v>
      </c>
      <c r="G21" s="16"/>
      <c r="H21" s="18">
        <v>100</v>
      </c>
      <c r="I21" s="18">
        <v>100</v>
      </c>
      <c r="J21" s="19">
        <v>100</v>
      </c>
    </row>
    <row r="22" spans="1:10" ht="15" customHeight="1" x14ac:dyDescent="0.25">
      <c r="A22" s="16">
        <v>10</v>
      </c>
      <c r="B22" s="16">
        <v>5512</v>
      </c>
      <c r="C22" s="16">
        <v>5139</v>
      </c>
      <c r="D22" s="17" t="s">
        <v>21</v>
      </c>
      <c r="E22" s="16">
        <v>541</v>
      </c>
      <c r="F22" s="17" t="s">
        <v>11</v>
      </c>
      <c r="G22" s="16"/>
      <c r="H22" s="18">
        <v>60</v>
      </c>
      <c r="I22" s="18">
        <v>70.3</v>
      </c>
      <c r="J22" s="19">
        <v>60</v>
      </c>
    </row>
    <row r="23" spans="1:10" ht="15" customHeight="1" x14ac:dyDescent="0.25">
      <c r="A23" s="16">
        <v>10</v>
      </c>
      <c r="B23" s="16">
        <v>5512</v>
      </c>
      <c r="C23" s="16">
        <v>5156</v>
      </c>
      <c r="D23" s="17" t="s">
        <v>22</v>
      </c>
      <c r="E23" s="16">
        <v>541</v>
      </c>
      <c r="F23" s="17" t="s">
        <v>11</v>
      </c>
      <c r="G23" s="16"/>
      <c r="H23" s="18">
        <v>40</v>
      </c>
      <c r="I23" s="18">
        <v>40</v>
      </c>
      <c r="J23" s="19">
        <v>40</v>
      </c>
    </row>
    <row r="24" spans="1:10" ht="15" customHeight="1" x14ac:dyDescent="0.25">
      <c r="A24" s="16">
        <v>10</v>
      </c>
      <c r="B24" s="16">
        <v>5512</v>
      </c>
      <c r="C24" s="16">
        <v>5162</v>
      </c>
      <c r="D24" s="17" t="s">
        <v>23</v>
      </c>
      <c r="E24" s="16">
        <v>541</v>
      </c>
      <c r="F24" s="17" t="s">
        <v>11</v>
      </c>
      <c r="G24" s="16"/>
      <c r="H24" s="18">
        <v>8</v>
      </c>
      <c r="I24" s="18">
        <v>8</v>
      </c>
      <c r="J24" s="19">
        <v>8</v>
      </c>
    </row>
    <row r="25" spans="1:10" ht="15" customHeight="1" x14ac:dyDescent="0.25">
      <c r="A25" s="16">
        <v>10</v>
      </c>
      <c r="B25" s="16">
        <v>5512</v>
      </c>
      <c r="C25" s="16">
        <v>5163</v>
      </c>
      <c r="D25" s="17" t="s">
        <v>24</v>
      </c>
      <c r="E25" s="16">
        <v>541</v>
      </c>
      <c r="F25" s="17" t="s">
        <v>11</v>
      </c>
      <c r="G25" s="16"/>
      <c r="H25" s="18">
        <v>35</v>
      </c>
      <c r="I25" s="18">
        <v>35</v>
      </c>
      <c r="J25" s="19">
        <v>95</v>
      </c>
    </row>
    <row r="26" spans="1:10" ht="15" customHeight="1" x14ac:dyDescent="0.25">
      <c r="A26" s="16">
        <v>10</v>
      </c>
      <c r="B26" s="16">
        <v>5512</v>
      </c>
      <c r="C26" s="16">
        <v>5167</v>
      </c>
      <c r="D26" s="17" t="s">
        <v>25</v>
      </c>
      <c r="E26" s="16">
        <v>541</v>
      </c>
      <c r="F26" s="17" t="s">
        <v>11</v>
      </c>
      <c r="G26" s="16"/>
      <c r="H26" s="18">
        <v>10</v>
      </c>
      <c r="I26" s="18">
        <v>10</v>
      </c>
      <c r="J26" s="19">
        <v>10</v>
      </c>
    </row>
    <row r="27" spans="1:10" ht="15" customHeight="1" x14ac:dyDescent="0.25">
      <c r="A27" s="16">
        <v>10</v>
      </c>
      <c r="B27" s="16">
        <v>5512</v>
      </c>
      <c r="C27" s="16">
        <v>5168</v>
      </c>
      <c r="D27" s="17" t="s">
        <v>26</v>
      </c>
      <c r="E27" s="16">
        <v>541</v>
      </c>
      <c r="F27" s="17" t="s">
        <v>11</v>
      </c>
      <c r="G27" s="16"/>
      <c r="H27" s="18">
        <v>15</v>
      </c>
      <c r="I27" s="18">
        <v>15</v>
      </c>
      <c r="J27" s="19">
        <v>5</v>
      </c>
    </row>
    <row r="28" spans="1:10" ht="15" customHeight="1" x14ac:dyDescent="0.25">
      <c r="A28" s="16">
        <v>10</v>
      </c>
      <c r="B28" s="16">
        <v>5512</v>
      </c>
      <c r="C28" s="16">
        <v>5169</v>
      </c>
      <c r="D28" s="17" t="s">
        <v>16</v>
      </c>
      <c r="E28" s="16">
        <v>541</v>
      </c>
      <c r="F28" s="17" t="s">
        <v>11</v>
      </c>
      <c r="G28" s="16"/>
      <c r="H28" s="18">
        <v>20</v>
      </c>
      <c r="I28" s="18">
        <v>31.2</v>
      </c>
      <c r="J28" s="19">
        <v>20</v>
      </c>
    </row>
    <row r="29" spans="1:10" ht="15" customHeight="1" x14ac:dyDescent="0.25">
      <c r="A29" s="16">
        <v>10</v>
      </c>
      <c r="B29" s="16">
        <v>5512</v>
      </c>
      <c r="C29" s="16">
        <v>5171</v>
      </c>
      <c r="D29" s="17" t="s">
        <v>27</v>
      </c>
      <c r="E29" s="16">
        <v>541</v>
      </c>
      <c r="F29" s="17" t="s">
        <v>11</v>
      </c>
      <c r="G29" s="16"/>
      <c r="H29" s="18">
        <v>90</v>
      </c>
      <c r="I29" s="18">
        <v>90</v>
      </c>
      <c r="J29" s="19">
        <v>90</v>
      </c>
    </row>
    <row r="30" spans="1:10" ht="15" customHeight="1" x14ac:dyDescent="0.25">
      <c r="A30"/>
      <c r="B30"/>
      <c r="C30"/>
      <c r="D30"/>
      <c r="E30"/>
      <c r="F30"/>
      <c r="G30"/>
      <c r="H30"/>
      <c r="I30"/>
      <c r="J30"/>
    </row>
    <row r="31" spans="1:10" ht="15" customHeight="1" x14ac:dyDescent="0.25">
      <c r="A31" s="4" t="s">
        <v>315</v>
      </c>
      <c r="B31" s="4"/>
      <c r="C31" s="4"/>
      <c r="D31" s="5"/>
      <c r="E31" s="4"/>
      <c r="F31" s="5"/>
      <c r="G31" s="4"/>
      <c r="H31" s="10">
        <f>SUM(H15:H30)</f>
        <v>678</v>
      </c>
      <c r="I31" s="10">
        <f>SUM(I15:I30)</f>
        <v>699.5</v>
      </c>
      <c r="J31" s="11">
        <f>SUM(J15:J30)</f>
        <v>738</v>
      </c>
    </row>
    <row r="32" spans="1:10" ht="15" customHeight="1" x14ac:dyDescent="0.25">
      <c r="A32"/>
      <c r="B32"/>
      <c r="C32"/>
      <c r="D32"/>
      <c r="E32"/>
      <c r="F32"/>
      <c r="G32"/>
      <c r="H32"/>
      <c r="I32"/>
      <c r="J32"/>
    </row>
    <row r="33" spans="1:10" ht="15" customHeight="1" x14ac:dyDescent="0.25">
      <c r="A33" s="16">
        <v>10</v>
      </c>
      <c r="B33" s="16">
        <v>5512</v>
      </c>
      <c r="C33" s="16">
        <v>6123</v>
      </c>
      <c r="D33" s="17" t="s">
        <v>28</v>
      </c>
      <c r="E33" s="16">
        <v>541</v>
      </c>
      <c r="F33" s="17" t="s">
        <v>11</v>
      </c>
      <c r="G33" s="16"/>
      <c r="H33" s="18">
        <v>0</v>
      </c>
      <c r="I33" s="18">
        <v>0</v>
      </c>
      <c r="J33" s="19">
        <v>10300</v>
      </c>
    </row>
    <row r="34" spans="1:10" ht="15" customHeight="1" x14ac:dyDescent="0.25">
      <c r="A34"/>
      <c r="B34"/>
      <c r="C34"/>
      <c r="D34"/>
      <c r="E34"/>
      <c r="F34"/>
      <c r="G34"/>
      <c r="H34"/>
      <c r="I34"/>
      <c r="J34"/>
    </row>
    <row r="35" spans="1:10" ht="15" customHeight="1" x14ac:dyDescent="0.25">
      <c r="A35" s="4" t="s">
        <v>314</v>
      </c>
      <c r="B35" s="4"/>
      <c r="C35" s="4"/>
      <c r="D35" s="5"/>
      <c r="E35" s="4"/>
      <c r="F35" s="5"/>
      <c r="G35" s="4"/>
      <c r="H35" s="10">
        <f>SUM(H32:H34)</f>
        <v>0</v>
      </c>
      <c r="I35" s="10">
        <f>SUM(I32:I34)</f>
        <v>0</v>
      </c>
      <c r="J35" s="11">
        <f>SUM(J32:J34)</f>
        <v>10300</v>
      </c>
    </row>
    <row r="36" spans="1:10" ht="15" customHeight="1" x14ac:dyDescent="0.25">
      <c r="A36"/>
      <c r="B36"/>
      <c r="C36"/>
      <c r="D36"/>
      <c r="E36"/>
      <c r="F36"/>
      <c r="G36"/>
      <c r="H36"/>
      <c r="I36"/>
      <c r="J36"/>
    </row>
    <row r="37" spans="1:10" ht="15" customHeight="1" x14ac:dyDescent="0.25">
      <c r="A37" s="6" t="s">
        <v>313</v>
      </c>
      <c r="B37" s="6"/>
      <c r="C37" s="6"/>
      <c r="D37" s="7"/>
      <c r="E37" s="6"/>
      <c r="F37" s="7"/>
      <c r="G37" s="6"/>
      <c r="H37" s="12">
        <f>H31+H35</f>
        <v>678</v>
      </c>
      <c r="I37" s="12">
        <f>I31+I35</f>
        <v>699.5</v>
      </c>
      <c r="J37" s="13">
        <f>J31+J35</f>
        <v>11038</v>
      </c>
    </row>
    <row r="38" spans="1:10" ht="15" customHeight="1" x14ac:dyDescent="0.25">
      <c r="A38"/>
      <c r="B38"/>
      <c r="C38"/>
      <c r="D38"/>
      <c r="E38"/>
      <c r="F38"/>
      <c r="G38"/>
      <c r="H38"/>
      <c r="I38"/>
      <c r="J38"/>
    </row>
    <row r="39" spans="1:10" ht="15" customHeight="1" x14ac:dyDescent="0.25">
      <c r="A39" s="8" t="s">
        <v>312</v>
      </c>
      <c r="B39" s="8"/>
      <c r="C39" s="8"/>
      <c r="D39" s="9"/>
      <c r="E39" s="8"/>
      <c r="F39" s="9"/>
      <c r="G39" s="8"/>
      <c r="H39" s="14">
        <f>H14</f>
        <v>123</v>
      </c>
      <c r="I39" s="14">
        <f>I14</f>
        <v>144.5</v>
      </c>
      <c r="J39" s="15">
        <f>J14</f>
        <v>7000</v>
      </c>
    </row>
    <row r="40" spans="1:10" ht="15" customHeight="1" x14ac:dyDescent="0.25">
      <c r="A40" s="8" t="s">
        <v>311</v>
      </c>
      <c r="B40" s="8"/>
      <c r="C40" s="8"/>
      <c r="D40" s="9"/>
      <c r="E40" s="8"/>
      <c r="F40" s="9"/>
      <c r="G40" s="8"/>
      <c r="H40" s="14">
        <f>H37</f>
        <v>678</v>
      </c>
      <c r="I40" s="14">
        <f>I37</f>
        <v>699.5</v>
      </c>
      <c r="J40" s="15">
        <f>J37</f>
        <v>11038</v>
      </c>
    </row>
    <row r="43" spans="1:10" ht="15" customHeight="1" x14ac:dyDescent="0.25">
      <c r="J43" s="23"/>
    </row>
    <row r="45" spans="1:10" ht="15" customHeight="1" x14ac:dyDescent="0.25">
      <c r="J45" s="23"/>
    </row>
  </sheetData>
  <mergeCells count="1">
    <mergeCell ref="A1:J1"/>
  </mergeCells>
  <pageMargins left="0.19685039369791668" right="0.19685039369791668" top="0.19685039369791668" bottom="0.39370078739583336" header="0.19685039369791668" footer="0.19685039369791668"/>
  <pageSetup paperSize="9" fitToHeight="0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62"/>
  <sheetViews>
    <sheetView zoomScale="74" zoomScaleNormal="74" workbookViewId="0">
      <pane ySplit="2" topLeftCell="A31" activePane="bottomLeft" state="frozenSplit"/>
      <selection pane="bottomLeft" activeCell="J3" sqref="J3"/>
    </sheetView>
  </sheetViews>
  <sheetFormatPr defaultRowHeight="15" customHeight="1" x14ac:dyDescent="0.25"/>
  <cols>
    <col min="1" max="3" width="5.5703125" style="1" customWidth="1"/>
    <col min="4" max="4" width="36.5703125" style="2" customWidth="1"/>
    <col min="5" max="5" width="8.5703125" style="1" customWidth="1"/>
    <col min="6" max="6" width="45.5703125" style="2" customWidth="1"/>
    <col min="7" max="7" width="9.42578125" style="1" customWidth="1"/>
    <col min="8" max="10" width="15.5703125" style="3" customWidth="1"/>
    <col min="11" max="11" width="13.5703125" customWidth="1"/>
  </cols>
  <sheetData>
    <row r="1" spans="1:10" s="22" customFormat="1" ht="30" customHeight="1" x14ac:dyDescent="0.25">
      <c r="A1" s="46" t="s">
        <v>29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s="22" customFormat="1" ht="42" customHeight="1" x14ac:dyDescent="0.25">
      <c r="A2" s="20" t="s">
        <v>0</v>
      </c>
      <c r="B2" s="20" t="s">
        <v>1</v>
      </c>
      <c r="C2" s="20" t="s">
        <v>2</v>
      </c>
      <c r="D2" s="21" t="s">
        <v>3</v>
      </c>
      <c r="E2" s="20" t="s">
        <v>4</v>
      </c>
      <c r="F2" s="21" t="s">
        <v>5</v>
      </c>
      <c r="G2" s="20" t="s">
        <v>6</v>
      </c>
      <c r="H2" s="43" t="s">
        <v>476</v>
      </c>
      <c r="I2" s="43" t="s">
        <v>477</v>
      </c>
      <c r="J2" s="43" t="s">
        <v>508</v>
      </c>
    </row>
    <row r="3" spans="1:10" ht="15" customHeight="1" x14ac:dyDescent="0.25">
      <c r="A3"/>
      <c r="B3"/>
      <c r="C3"/>
      <c r="D3"/>
      <c r="E3"/>
      <c r="F3"/>
      <c r="G3"/>
      <c r="H3"/>
      <c r="I3"/>
      <c r="J3"/>
    </row>
    <row r="4" spans="1:10" s="22" customFormat="1" ht="30" customHeight="1" x14ac:dyDescent="0.25">
      <c r="A4" s="48" t="s">
        <v>333</v>
      </c>
      <c r="B4" s="47"/>
      <c r="C4" s="47"/>
      <c r="D4" s="47"/>
      <c r="E4" s="47"/>
      <c r="F4" s="47"/>
      <c r="G4" s="47"/>
      <c r="H4" s="47"/>
      <c r="I4" s="47"/>
      <c r="J4" s="47"/>
    </row>
    <row r="5" spans="1:10" ht="15" customHeight="1" x14ac:dyDescent="0.25">
      <c r="A5"/>
      <c r="B5"/>
      <c r="C5"/>
      <c r="D5"/>
      <c r="E5"/>
      <c r="F5"/>
      <c r="G5"/>
      <c r="H5"/>
      <c r="I5"/>
      <c r="J5"/>
    </row>
    <row r="6" spans="1:10" ht="15" customHeight="1" x14ac:dyDescent="0.25">
      <c r="A6" s="16">
        <v>21</v>
      </c>
      <c r="B6" s="16"/>
      <c r="C6" s="16">
        <v>1361</v>
      </c>
      <c r="D6" s="17" t="s">
        <v>30</v>
      </c>
      <c r="E6" s="16"/>
      <c r="F6" s="17"/>
      <c r="G6" s="16"/>
      <c r="H6" s="18">
        <v>800</v>
      </c>
      <c r="I6" s="18">
        <v>800</v>
      </c>
      <c r="J6" s="19">
        <v>800</v>
      </c>
    </row>
    <row r="7" spans="1:10" ht="15" customHeight="1" x14ac:dyDescent="0.25">
      <c r="A7" s="16">
        <v>21</v>
      </c>
      <c r="B7" s="16"/>
      <c r="C7" s="16">
        <v>4116</v>
      </c>
      <c r="D7" s="17" t="s">
        <v>31</v>
      </c>
      <c r="E7" s="16">
        <v>1901</v>
      </c>
      <c r="F7" s="17" t="s">
        <v>32</v>
      </c>
      <c r="G7" s="16">
        <v>34054</v>
      </c>
      <c r="H7" s="18">
        <v>0</v>
      </c>
      <c r="I7" s="18">
        <v>1260</v>
      </c>
      <c r="J7" s="19">
        <v>0</v>
      </c>
    </row>
    <row r="8" spans="1:10" ht="15" customHeight="1" x14ac:dyDescent="0.25">
      <c r="A8" s="16">
        <v>21</v>
      </c>
      <c r="B8" s="16">
        <v>3635</v>
      </c>
      <c r="C8" s="16">
        <v>2212</v>
      </c>
      <c r="D8" s="17" t="s">
        <v>33</v>
      </c>
      <c r="E8" s="16"/>
      <c r="F8" s="17"/>
      <c r="G8" s="16"/>
      <c r="H8" s="18">
        <v>500</v>
      </c>
      <c r="I8" s="18">
        <v>500</v>
      </c>
      <c r="J8" s="19">
        <v>50</v>
      </c>
    </row>
    <row r="9" spans="1:10" ht="15" customHeight="1" x14ac:dyDescent="0.25">
      <c r="A9"/>
      <c r="B9"/>
      <c r="C9"/>
      <c r="D9"/>
      <c r="E9"/>
      <c r="F9"/>
      <c r="G9"/>
      <c r="H9"/>
      <c r="I9"/>
      <c r="J9"/>
    </row>
    <row r="10" spans="1:10" ht="15" customHeight="1" x14ac:dyDescent="0.25">
      <c r="A10" s="4" t="s">
        <v>330</v>
      </c>
      <c r="B10" s="4"/>
      <c r="C10" s="4"/>
      <c r="D10" s="5"/>
      <c r="E10" s="4"/>
      <c r="F10" s="5"/>
      <c r="G10" s="4"/>
      <c r="H10" s="10">
        <f>SUM(H3:H9)</f>
        <v>1300</v>
      </c>
      <c r="I10" s="10">
        <f>SUM(I3:I9)</f>
        <v>2560</v>
      </c>
      <c r="J10" s="11">
        <f>SUM(J3:J9)</f>
        <v>850</v>
      </c>
    </row>
    <row r="11" spans="1:10" ht="15" customHeight="1" x14ac:dyDescent="0.25">
      <c r="A11"/>
      <c r="B11"/>
      <c r="C11"/>
      <c r="D11"/>
      <c r="E11"/>
      <c r="F11"/>
      <c r="G11"/>
      <c r="H11"/>
      <c r="I11"/>
      <c r="J11"/>
    </row>
    <row r="12" spans="1:10" ht="15" customHeight="1" x14ac:dyDescent="0.25">
      <c r="A12" s="6" t="s">
        <v>329</v>
      </c>
      <c r="B12" s="6"/>
      <c r="C12" s="6"/>
      <c r="D12" s="7"/>
      <c r="E12" s="6"/>
      <c r="F12" s="7"/>
      <c r="G12" s="6"/>
      <c r="H12" s="12">
        <f>H10</f>
        <v>1300</v>
      </c>
      <c r="I12" s="12">
        <f>I10</f>
        <v>2560</v>
      </c>
      <c r="J12" s="13">
        <f>J10</f>
        <v>850</v>
      </c>
    </row>
    <row r="13" spans="1:10" ht="15" customHeight="1" x14ac:dyDescent="0.25">
      <c r="A13"/>
      <c r="B13"/>
      <c r="C13"/>
      <c r="D13"/>
      <c r="E13"/>
      <c r="F13"/>
      <c r="G13"/>
      <c r="H13"/>
      <c r="I13"/>
      <c r="J13"/>
    </row>
    <row r="14" spans="1:10" ht="15" customHeight="1" x14ac:dyDescent="0.25">
      <c r="A14" s="16">
        <v>21</v>
      </c>
      <c r="B14" s="16">
        <v>3322</v>
      </c>
      <c r="C14" s="16">
        <v>5169</v>
      </c>
      <c r="D14" s="17" t="s">
        <v>16</v>
      </c>
      <c r="E14" s="16">
        <v>1901</v>
      </c>
      <c r="F14" s="17" t="s">
        <v>32</v>
      </c>
      <c r="G14" s="16"/>
      <c r="H14" s="18">
        <v>1300</v>
      </c>
      <c r="I14" s="18">
        <v>1300</v>
      </c>
      <c r="J14" s="19">
        <v>1400</v>
      </c>
    </row>
    <row r="15" spans="1:10" ht="15" customHeight="1" x14ac:dyDescent="0.25">
      <c r="A15" s="16">
        <v>21</v>
      </c>
      <c r="B15" s="16">
        <v>3322</v>
      </c>
      <c r="C15" s="16">
        <v>5169</v>
      </c>
      <c r="D15" s="17" t="s">
        <v>16</v>
      </c>
      <c r="E15" s="16">
        <v>1901</v>
      </c>
      <c r="F15" s="17" t="s">
        <v>32</v>
      </c>
      <c r="G15" s="16">
        <v>34054</v>
      </c>
      <c r="H15" s="18">
        <v>0</v>
      </c>
      <c r="I15" s="18">
        <v>1260</v>
      </c>
      <c r="J15" s="19">
        <v>0</v>
      </c>
    </row>
    <row r="16" spans="1:10" ht="15" customHeight="1" x14ac:dyDescent="0.25">
      <c r="A16" s="16">
        <v>21</v>
      </c>
      <c r="B16" s="16">
        <v>3635</v>
      </c>
      <c r="C16" s="16">
        <v>5169</v>
      </c>
      <c r="D16" s="17" t="s">
        <v>16</v>
      </c>
      <c r="E16" s="16"/>
      <c r="F16" s="17"/>
      <c r="G16" s="16"/>
      <c r="H16" s="18">
        <v>400</v>
      </c>
      <c r="I16" s="18">
        <v>400</v>
      </c>
      <c r="J16" s="19">
        <v>400</v>
      </c>
    </row>
    <row r="17" spans="1:10" ht="15" customHeight="1" x14ac:dyDescent="0.25">
      <c r="A17" s="16">
        <v>21</v>
      </c>
      <c r="B17" s="16">
        <v>6171</v>
      </c>
      <c r="C17" s="16">
        <v>5169</v>
      </c>
      <c r="D17" s="17" t="s">
        <v>16</v>
      </c>
      <c r="E17" s="16"/>
      <c r="F17" s="17"/>
      <c r="G17" s="16"/>
      <c r="H17" s="18">
        <v>500</v>
      </c>
      <c r="I17" s="18">
        <v>500</v>
      </c>
      <c r="J17" s="19">
        <v>500</v>
      </c>
    </row>
    <row r="18" spans="1:10" ht="15" customHeight="1" x14ac:dyDescent="0.25">
      <c r="A18" s="16">
        <v>21</v>
      </c>
      <c r="B18" s="16">
        <v>6402</v>
      </c>
      <c r="C18" s="16">
        <v>5364</v>
      </c>
      <c r="D18" s="17" t="s">
        <v>34</v>
      </c>
      <c r="E18" s="16"/>
      <c r="F18" s="17"/>
      <c r="G18" s="16">
        <v>34054</v>
      </c>
      <c r="H18" s="18">
        <v>0</v>
      </c>
      <c r="I18" s="18">
        <v>724.6</v>
      </c>
      <c r="J18" s="19">
        <v>0</v>
      </c>
    </row>
    <row r="19" spans="1:10" ht="15" customHeight="1" x14ac:dyDescent="0.25">
      <c r="A19"/>
      <c r="B19"/>
      <c r="C19"/>
      <c r="D19"/>
      <c r="E19"/>
      <c r="F19"/>
      <c r="G19"/>
      <c r="H19"/>
      <c r="I19"/>
      <c r="J19"/>
    </row>
    <row r="20" spans="1:10" ht="15" customHeight="1" x14ac:dyDescent="0.25">
      <c r="A20" s="4" t="s">
        <v>328</v>
      </c>
      <c r="B20" s="4"/>
      <c r="C20" s="4"/>
      <c r="D20" s="5"/>
      <c r="E20" s="4"/>
      <c r="F20" s="5"/>
      <c r="G20" s="4"/>
      <c r="H20" s="10">
        <f>SUM(H13:H19)</f>
        <v>2200</v>
      </c>
      <c r="I20" s="10">
        <f>SUM(I13:I19)</f>
        <v>4184.6000000000004</v>
      </c>
      <c r="J20" s="11">
        <f>SUM(J13:J19)</f>
        <v>2300</v>
      </c>
    </row>
    <row r="21" spans="1:10" ht="15" customHeight="1" x14ac:dyDescent="0.25">
      <c r="A21"/>
      <c r="B21"/>
      <c r="C21"/>
      <c r="D21"/>
      <c r="E21"/>
      <c r="F21"/>
      <c r="G21"/>
      <c r="H21"/>
      <c r="I21"/>
      <c r="J21"/>
    </row>
    <row r="22" spans="1:10" ht="15" customHeight="1" x14ac:dyDescent="0.25">
      <c r="A22" s="6" t="s">
        <v>327</v>
      </c>
      <c r="B22" s="6"/>
      <c r="C22" s="6"/>
      <c r="D22" s="7"/>
      <c r="E22" s="6"/>
      <c r="F22" s="7"/>
      <c r="G22" s="6"/>
      <c r="H22" s="12">
        <f>H20</f>
        <v>2200</v>
      </c>
      <c r="I22" s="12">
        <f>I20</f>
        <v>4184.6000000000004</v>
      </c>
      <c r="J22" s="13">
        <f>J20</f>
        <v>2300</v>
      </c>
    </row>
    <row r="23" spans="1:10" ht="15" customHeight="1" x14ac:dyDescent="0.25">
      <c r="A23"/>
      <c r="B23"/>
      <c r="C23"/>
      <c r="D23"/>
      <c r="E23"/>
      <c r="F23"/>
      <c r="G23"/>
      <c r="H23"/>
      <c r="I23"/>
      <c r="J23"/>
    </row>
    <row r="24" spans="1:10" s="22" customFormat="1" ht="30" customHeight="1" x14ac:dyDescent="0.25">
      <c r="A24" s="48" t="s">
        <v>332</v>
      </c>
      <c r="B24" s="47"/>
      <c r="C24" s="47"/>
      <c r="D24" s="47"/>
      <c r="E24" s="47"/>
      <c r="F24" s="47"/>
      <c r="G24" s="47"/>
      <c r="H24" s="47"/>
      <c r="I24" s="47"/>
      <c r="J24" s="47"/>
    </row>
    <row r="25" spans="1:10" ht="15" customHeight="1" x14ac:dyDescent="0.25">
      <c r="A25"/>
      <c r="B25"/>
      <c r="C25"/>
      <c r="D25"/>
      <c r="E25"/>
      <c r="F25"/>
      <c r="G25"/>
      <c r="H25"/>
      <c r="I25"/>
      <c r="J25"/>
    </row>
    <row r="26" spans="1:10" ht="15" customHeight="1" x14ac:dyDescent="0.25">
      <c r="A26" s="16">
        <v>22</v>
      </c>
      <c r="B26" s="16"/>
      <c r="C26" s="16">
        <v>1334</v>
      </c>
      <c r="D26" s="17" t="s">
        <v>35</v>
      </c>
      <c r="E26" s="16"/>
      <c r="F26" s="17"/>
      <c r="G26" s="16"/>
      <c r="H26" s="18">
        <v>100</v>
      </c>
      <c r="I26" s="18">
        <v>100</v>
      </c>
      <c r="J26" s="19">
        <v>80</v>
      </c>
    </row>
    <row r="27" spans="1:10" ht="15" customHeight="1" x14ac:dyDescent="0.25">
      <c r="A27" s="16">
        <v>22</v>
      </c>
      <c r="B27" s="16"/>
      <c r="C27" s="16">
        <v>1356</v>
      </c>
      <c r="D27" s="17" t="s">
        <v>36</v>
      </c>
      <c r="E27" s="16"/>
      <c r="F27" s="17"/>
      <c r="G27" s="16"/>
      <c r="H27" s="18">
        <v>110</v>
      </c>
      <c r="I27" s="18">
        <v>128</v>
      </c>
      <c r="J27" s="19">
        <v>130</v>
      </c>
    </row>
    <row r="28" spans="1:10" ht="15" customHeight="1" x14ac:dyDescent="0.25">
      <c r="A28" s="16">
        <v>22</v>
      </c>
      <c r="B28" s="16"/>
      <c r="C28" s="16">
        <v>1361</v>
      </c>
      <c r="D28" s="17" t="s">
        <v>30</v>
      </c>
      <c r="E28" s="16"/>
      <c r="F28" s="17"/>
      <c r="G28" s="16"/>
      <c r="H28" s="18">
        <v>50</v>
      </c>
      <c r="I28" s="18">
        <v>82</v>
      </c>
      <c r="J28" s="19">
        <v>100</v>
      </c>
    </row>
    <row r="29" spans="1:10" ht="15" customHeight="1" x14ac:dyDescent="0.25">
      <c r="A29" s="16">
        <v>22</v>
      </c>
      <c r="B29" s="16">
        <v>3722</v>
      </c>
      <c r="C29" s="16">
        <v>2111</v>
      </c>
      <c r="D29" s="17" t="s">
        <v>37</v>
      </c>
      <c r="E29" s="16">
        <v>3722</v>
      </c>
      <c r="F29" s="17" t="s">
        <v>38</v>
      </c>
      <c r="G29" s="16"/>
      <c r="H29" s="18">
        <v>1400</v>
      </c>
      <c r="I29" s="18">
        <v>1400</v>
      </c>
      <c r="J29" s="19">
        <v>1400</v>
      </c>
    </row>
    <row r="30" spans="1:10" ht="15" customHeight="1" x14ac:dyDescent="0.25">
      <c r="A30" s="16">
        <v>22</v>
      </c>
      <c r="B30" s="16">
        <v>3722</v>
      </c>
      <c r="C30" s="16">
        <v>2111</v>
      </c>
      <c r="D30" s="17" t="s">
        <v>37</v>
      </c>
      <c r="E30" s="16">
        <v>37221</v>
      </c>
      <c r="F30" s="17" t="s">
        <v>39</v>
      </c>
      <c r="G30" s="16"/>
      <c r="H30" s="18">
        <v>180</v>
      </c>
      <c r="I30" s="18">
        <v>180</v>
      </c>
      <c r="J30" s="19">
        <v>180</v>
      </c>
    </row>
    <row r="31" spans="1:10" ht="15" customHeight="1" x14ac:dyDescent="0.25">
      <c r="A31" s="16">
        <v>22</v>
      </c>
      <c r="B31" s="16">
        <v>3769</v>
      </c>
      <c r="C31" s="16">
        <v>2212</v>
      </c>
      <c r="D31" s="17" t="s">
        <v>33</v>
      </c>
      <c r="E31" s="16"/>
      <c r="F31" s="17"/>
      <c r="G31" s="16"/>
      <c r="H31" s="18">
        <v>100</v>
      </c>
      <c r="I31" s="18">
        <v>100</v>
      </c>
      <c r="J31" s="19">
        <v>20</v>
      </c>
    </row>
    <row r="32" spans="1:10" ht="15" customHeight="1" x14ac:dyDescent="0.25">
      <c r="A32"/>
      <c r="B32"/>
      <c r="C32"/>
      <c r="D32"/>
      <c r="E32"/>
      <c r="F32"/>
      <c r="G32"/>
      <c r="H32"/>
      <c r="I32"/>
      <c r="J32"/>
    </row>
    <row r="33" spans="1:10" ht="15" customHeight="1" x14ac:dyDescent="0.25">
      <c r="A33" s="4" t="s">
        <v>326</v>
      </c>
      <c r="B33" s="4"/>
      <c r="C33" s="4"/>
      <c r="D33" s="5"/>
      <c r="E33" s="4"/>
      <c r="F33" s="5"/>
      <c r="G33" s="4"/>
      <c r="H33" s="10">
        <f>SUM(H25:H32)</f>
        <v>1940</v>
      </c>
      <c r="I33" s="10">
        <f>SUM(I25:I32)</f>
        <v>1990</v>
      </c>
      <c r="J33" s="11">
        <f>SUM(J25:J32)</f>
        <v>1910</v>
      </c>
    </row>
    <row r="34" spans="1:10" ht="15" customHeight="1" x14ac:dyDescent="0.25">
      <c r="A34"/>
      <c r="B34"/>
      <c r="C34"/>
      <c r="D34"/>
      <c r="E34"/>
      <c r="F34"/>
      <c r="G34"/>
      <c r="H34"/>
      <c r="I34"/>
      <c r="J34"/>
    </row>
    <row r="35" spans="1:10" ht="15" customHeight="1" x14ac:dyDescent="0.25">
      <c r="A35" s="6" t="s">
        <v>325</v>
      </c>
      <c r="B35" s="6"/>
      <c r="C35" s="6"/>
      <c r="D35" s="7"/>
      <c r="E35" s="6"/>
      <c r="F35" s="7"/>
      <c r="G35" s="6"/>
      <c r="H35" s="12">
        <f>H33</f>
        <v>1940</v>
      </c>
      <c r="I35" s="12">
        <f>I33</f>
        <v>1990</v>
      </c>
      <c r="J35" s="13">
        <f>J33</f>
        <v>1910</v>
      </c>
    </row>
    <row r="36" spans="1:10" ht="15" customHeight="1" x14ac:dyDescent="0.25">
      <c r="A36"/>
      <c r="B36"/>
      <c r="C36"/>
      <c r="D36"/>
      <c r="E36"/>
      <c r="F36"/>
      <c r="G36"/>
      <c r="H36"/>
      <c r="I36"/>
      <c r="J36"/>
    </row>
    <row r="37" spans="1:10" ht="15" customHeight="1" x14ac:dyDescent="0.25">
      <c r="A37" s="16">
        <v>22</v>
      </c>
      <c r="B37" s="16">
        <v>3721</v>
      </c>
      <c r="C37" s="16">
        <v>5169</v>
      </c>
      <c r="D37" s="17" t="s">
        <v>16</v>
      </c>
      <c r="E37" s="16"/>
      <c r="F37" s="17"/>
      <c r="G37" s="16"/>
      <c r="H37" s="18">
        <v>300</v>
      </c>
      <c r="I37" s="18">
        <v>300</v>
      </c>
      <c r="J37" s="19">
        <v>350</v>
      </c>
    </row>
    <row r="38" spans="1:10" ht="15" customHeight="1" x14ac:dyDescent="0.25">
      <c r="A38" s="16">
        <v>22</v>
      </c>
      <c r="B38" s="16">
        <v>3722</v>
      </c>
      <c r="C38" s="16">
        <v>5169</v>
      </c>
      <c r="D38" s="17" t="s">
        <v>16</v>
      </c>
      <c r="E38" s="16"/>
      <c r="F38" s="17"/>
      <c r="G38" s="16"/>
      <c r="H38" s="18">
        <v>12700</v>
      </c>
      <c r="I38" s="18">
        <v>12700</v>
      </c>
      <c r="J38" s="19">
        <v>13200</v>
      </c>
    </row>
    <row r="39" spans="1:10" ht="15" customHeight="1" x14ac:dyDescent="0.25">
      <c r="A39" s="16">
        <v>22</v>
      </c>
      <c r="B39" s="16">
        <v>3744</v>
      </c>
      <c r="C39" s="16">
        <v>5169</v>
      </c>
      <c r="D39" s="17" t="s">
        <v>16</v>
      </c>
      <c r="E39" s="16">
        <v>305</v>
      </c>
      <c r="F39" s="17" t="s">
        <v>40</v>
      </c>
      <c r="G39" s="16"/>
      <c r="H39" s="18">
        <v>200</v>
      </c>
      <c r="I39" s="18">
        <v>200</v>
      </c>
      <c r="J39" s="19">
        <v>200</v>
      </c>
    </row>
    <row r="40" spans="1:10" ht="15" customHeight="1" x14ac:dyDescent="0.25">
      <c r="A40" s="16">
        <v>22</v>
      </c>
      <c r="B40" s="16">
        <v>3745</v>
      </c>
      <c r="C40" s="16">
        <v>5171</v>
      </c>
      <c r="D40" s="17" t="s">
        <v>27</v>
      </c>
      <c r="E40" s="16">
        <v>534</v>
      </c>
      <c r="F40" s="17" t="s">
        <v>41</v>
      </c>
      <c r="G40" s="16"/>
      <c r="H40" s="18">
        <v>200</v>
      </c>
      <c r="I40" s="18">
        <v>200</v>
      </c>
      <c r="J40" s="19">
        <v>200</v>
      </c>
    </row>
    <row r="41" spans="1:10" ht="15" customHeight="1" x14ac:dyDescent="0.25">
      <c r="A41" s="16">
        <v>22</v>
      </c>
      <c r="B41" s="16">
        <v>6171</v>
      </c>
      <c r="C41" s="16">
        <v>5169</v>
      </c>
      <c r="D41" s="17" t="s">
        <v>16</v>
      </c>
      <c r="E41" s="16">
        <v>543</v>
      </c>
      <c r="F41" s="17" t="s">
        <v>42</v>
      </c>
      <c r="G41" s="16"/>
      <c r="H41" s="18">
        <v>50</v>
      </c>
      <c r="I41" s="18">
        <v>100</v>
      </c>
      <c r="J41" s="19">
        <v>100</v>
      </c>
    </row>
    <row r="42" spans="1:10" ht="15" customHeight="1" x14ac:dyDescent="0.25">
      <c r="A42"/>
      <c r="B42"/>
      <c r="C42"/>
      <c r="D42"/>
      <c r="E42"/>
      <c r="F42"/>
      <c r="G42"/>
      <c r="H42"/>
      <c r="I42"/>
      <c r="J42"/>
    </row>
    <row r="43" spans="1:10" ht="15" customHeight="1" x14ac:dyDescent="0.25">
      <c r="A43" s="4" t="s">
        <v>324</v>
      </c>
      <c r="B43" s="4"/>
      <c r="C43" s="4"/>
      <c r="D43" s="5"/>
      <c r="E43" s="4"/>
      <c r="F43" s="5"/>
      <c r="G43" s="4"/>
      <c r="H43" s="10">
        <f>SUM(H36:H42)</f>
        <v>13450</v>
      </c>
      <c r="I43" s="10">
        <f>SUM(I36:I42)</f>
        <v>13500</v>
      </c>
      <c r="J43" s="11">
        <f>SUM(J36:J42)</f>
        <v>14050</v>
      </c>
    </row>
    <row r="44" spans="1:10" ht="15" customHeight="1" x14ac:dyDescent="0.25">
      <c r="A44"/>
      <c r="B44"/>
      <c r="C44"/>
      <c r="D44"/>
      <c r="E44"/>
      <c r="F44"/>
      <c r="G44"/>
      <c r="H44"/>
      <c r="I44"/>
      <c r="J44"/>
    </row>
    <row r="45" spans="1:10" ht="15" customHeight="1" x14ac:dyDescent="0.25">
      <c r="A45" s="6" t="s">
        <v>323</v>
      </c>
      <c r="B45" s="6"/>
      <c r="C45" s="6"/>
      <c r="D45" s="7"/>
      <c r="E45" s="6"/>
      <c r="F45" s="7"/>
      <c r="G45" s="6"/>
      <c r="H45" s="12">
        <f>H43</f>
        <v>13450</v>
      </c>
      <c r="I45" s="12">
        <f>I43</f>
        <v>13500</v>
      </c>
      <c r="J45" s="13">
        <f>J43</f>
        <v>14050</v>
      </c>
    </row>
    <row r="46" spans="1:10" ht="15" customHeight="1" x14ac:dyDescent="0.25">
      <c r="A46"/>
      <c r="B46"/>
      <c r="C46"/>
      <c r="D46"/>
      <c r="E46"/>
      <c r="F46"/>
      <c r="G46"/>
      <c r="H46"/>
      <c r="I46"/>
      <c r="J46"/>
    </row>
    <row r="47" spans="1:10" s="22" customFormat="1" ht="30" customHeight="1" x14ac:dyDescent="0.25">
      <c r="A47" s="48" t="s">
        <v>331</v>
      </c>
      <c r="B47" s="47"/>
      <c r="C47" s="47"/>
      <c r="D47" s="47"/>
      <c r="E47" s="47"/>
      <c r="F47" s="47"/>
      <c r="G47" s="47"/>
      <c r="H47" s="47"/>
      <c r="I47" s="47"/>
      <c r="J47" s="47"/>
    </row>
    <row r="48" spans="1:10" ht="15" customHeight="1" x14ac:dyDescent="0.25">
      <c r="A48"/>
      <c r="B48"/>
      <c r="C48"/>
      <c r="D48"/>
      <c r="E48"/>
      <c r="F48"/>
      <c r="G48"/>
      <c r="H48"/>
      <c r="I48"/>
      <c r="J48"/>
    </row>
    <row r="49" spans="1:10" ht="15" customHeight="1" x14ac:dyDescent="0.25">
      <c r="A49" s="16">
        <v>23</v>
      </c>
      <c r="B49" s="16"/>
      <c r="C49" s="16">
        <v>1361</v>
      </c>
      <c r="D49" s="17" t="s">
        <v>30</v>
      </c>
      <c r="E49" s="16"/>
      <c r="F49" s="17"/>
      <c r="G49" s="16"/>
      <c r="H49" s="18">
        <v>0</v>
      </c>
      <c r="I49" s="18">
        <v>0</v>
      </c>
      <c r="J49" s="19">
        <v>30</v>
      </c>
    </row>
    <row r="50" spans="1:10" ht="15" customHeight="1" x14ac:dyDescent="0.25">
      <c r="A50" s="16">
        <v>23</v>
      </c>
      <c r="B50" s="16">
        <v>3635</v>
      </c>
      <c r="C50" s="16">
        <v>2212</v>
      </c>
      <c r="D50" s="17" t="s">
        <v>33</v>
      </c>
      <c r="E50" s="16"/>
      <c r="F50" s="17"/>
      <c r="G50" s="16"/>
      <c r="H50" s="18">
        <v>0</v>
      </c>
      <c r="I50" s="18">
        <v>0</v>
      </c>
      <c r="J50" s="19">
        <v>50</v>
      </c>
    </row>
    <row r="51" spans="1:10" ht="15" customHeight="1" x14ac:dyDescent="0.25">
      <c r="A51"/>
      <c r="B51"/>
      <c r="C51"/>
      <c r="D51"/>
      <c r="E51"/>
      <c r="F51"/>
      <c r="G51"/>
      <c r="H51"/>
      <c r="I51"/>
      <c r="J51"/>
    </row>
    <row r="52" spans="1:10" ht="15" customHeight="1" x14ac:dyDescent="0.25">
      <c r="A52" s="4" t="s">
        <v>322</v>
      </c>
      <c r="B52" s="4"/>
      <c r="C52" s="4"/>
      <c r="D52" s="5"/>
      <c r="E52" s="4"/>
      <c r="F52" s="5"/>
      <c r="G52" s="4"/>
      <c r="H52" s="10">
        <f>SUM(H48:H51)</f>
        <v>0</v>
      </c>
      <c r="I52" s="10">
        <f>SUM(I48:I51)</f>
        <v>0</v>
      </c>
      <c r="J52" s="11">
        <f>SUM(J48:J51)</f>
        <v>80</v>
      </c>
    </row>
    <row r="53" spans="1:10" ht="15" customHeight="1" x14ac:dyDescent="0.25">
      <c r="A53"/>
      <c r="B53"/>
      <c r="C53"/>
      <c r="D53"/>
      <c r="E53"/>
      <c r="F53"/>
      <c r="G53"/>
      <c r="H53"/>
      <c r="I53"/>
      <c r="J53"/>
    </row>
    <row r="54" spans="1:10" ht="15" customHeight="1" x14ac:dyDescent="0.25">
      <c r="A54" s="6" t="s">
        <v>321</v>
      </c>
      <c r="B54" s="6"/>
      <c r="C54" s="6"/>
      <c r="D54" s="7"/>
      <c r="E54" s="6"/>
      <c r="F54" s="7"/>
      <c r="G54" s="6"/>
      <c r="H54" s="12">
        <f>H52</f>
        <v>0</v>
      </c>
      <c r="I54" s="12">
        <f>I52</f>
        <v>0</v>
      </c>
      <c r="J54" s="13">
        <f>J52</f>
        <v>80</v>
      </c>
    </row>
    <row r="55" spans="1:10" ht="15" customHeight="1" x14ac:dyDescent="0.25">
      <c r="A55"/>
      <c r="B55"/>
      <c r="C55"/>
      <c r="D55"/>
      <c r="E55"/>
      <c r="F55"/>
      <c r="G55"/>
      <c r="H55"/>
      <c r="I55"/>
      <c r="J55"/>
    </row>
    <row r="56" spans="1:10" ht="15" customHeight="1" x14ac:dyDescent="0.25">
      <c r="A56" s="8" t="s">
        <v>320</v>
      </c>
      <c r="B56" s="8"/>
      <c r="C56" s="8"/>
      <c r="D56" s="9"/>
      <c r="E56" s="8"/>
      <c r="F56" s="9"/>
      <c r="G56" s="8"/>
      <c r="H56" s="14">
        <f>H12+H35+H54</f>
        <v>3240</v>
      </c>
      <c r="I56" s="14">
        <f>I12+I35+I54</f>
        <v>4550</v>
      </c>
      <c r="J56" s="15">
        <f>J12+J35+J54</f>
        <v>2840</v>
      </c>
    </row>
    <row r="57" spans="1:10" ht="15" customHeight="1" x14ac:dyDescent="0.25">
      <c r="A57" s="8" t="s">
        <v>319</v>
      </c>
      <c r="B57" s="8"/>
      <c r="C57" s="8"/>
      <c r="D57" s="9"/>
      <c r="E57" s="8"/>
      <c r="F57" s="9"/>
      <c r="G57" s="8"/>
      <c r="H57" s="14">
        <f>H22+H45</f>
        <v>15650</v>
      </c>
      <c r="I57" s="14">
        <f>I22+I45</f>
        <v>17684.599999999999</v>
      </c>
      <c r="J57" s="15">
        <f>J22+J45</f>
        <v>16350</v>
      </c>
    </row>
    <row r="60" spans="1:10" ht="15" customHeight="1" x14ac:dyDescent="0.25">
      <c r="J60" s="23"/>
    </row>
    <row r="62" spans="1:10" ht="15" customHeight="1" x14ac:dyDescent="0.25">
      <c r="J62" s="23"/>
    </row>
  </sheetData>
  <mergeCells count="4">
    <mergeCell ref="A1:J1"/>
    <mergeCell ref="A47:J47"/>
    <mergeCell ref="A24:J24"/>
    <mergeCell ref="A4:J4"/>
  </mergeCells>
  <pageMargins left="0.19685039369791668" right="0.19685039369791668" top="0.19685039369791668" bottom="0.39370078739583336" header="0.19685039369791668" footer="0.19685039369791668"/>
  <pageSetup paperSize="9" fitToHeight="0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87"/>
  <sheetViews>
    <sheetView zoomScale="74" zoomScaleNormal="74" workbookViewId="0">
      <pane ySplit="2" topLeftCell="A144" activePane="bottomLeft" state="frozenSplit"/>
      <selection pane="bottomLeft" activeCell="H165" sqref="H165"/>
    </sheetView>
  </sheetViews>
  <sheetFormatPr defaultRowHeight="15" customHeight="1" x14ac:dyDescent="0.25"/>
  <cols>
    <col min="1" max="3" width="5.5703125" style="1" customWidth="1"/>
    <col min="4" max="4" width="36.5703125" style="2" customWidth="1"/>
    <col min="5" max="5" width="11.42578125" style="1" customWidth="1"/>
    <col min="6" max="6" width="45.5703125" style="2" customWidth="1"/>
    <col min="7" max="7" width="7.5703125" style="1" customWidth="1"/>
    <col min="8" max="10" width="15.5703125" style="3" customWidth="1"/>
    <col min="11" max="11" width="13.5703125" customWidth="1"/>
  </cols>
  <sheetData>
    <row r="1" spans="1:10" s="22" customFormat="1" ht="30" customHeight="1" x14ac:dyDescent="0.25">
      <c r="A1" s="46" t="s">
        <v>43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s="22" customFormat="1" ht="45" customHeight="1" x14ac:dyDescent="0.25">
      <c r="A2" s="20" t="s">
        <v>0</v>
      </c>
      <c r="B2" s="20" t="s">
        <v>1</v>
      </c>
      <c r="C2" s="20" t="s">
        <v>2</v>
      </c>
      <c r="D2" s="21" t="s">
        <v>3</v>
      </c>
      <c r="E2" s="20" t="s">
        <v>4</v>
      </c>
      <c r="F2" s="21" t="s">
        <v>5</v>
      </c>
      <c r="G2" s="20" t="s">
        <v>6</v>
      </c>
      <c r="H2" s="43" t="s">
        <v>476</v>
      </c>
      <c r="I2" s="43" t="s">
        <v>477</v>
      </c>
      <c r="J2" s="43" t="s">
        <v>508</v>
      </c>
    </row>
    <row r="3" spans="1:10" ht="15" customHeight="1" x14ac:dyDescent="0.25">
      <c r="A3"/>
      <c r="B3"/>
      <c r="C3"/>
      <c r="D3"/>
      <c r="E3"/>
      <c r="F3"/>
      <c r="G3"/>
      <c r="H3"/>
      <c r="I3"/>
      <c r="J3"/>
    </row>
    <row r="4" spans="1:10" s="22" customFormat="1" ht="30" customHeight="1" x14ac:dyDescent="0.25">
      <c r="A4" s="48" t="s">
        <v>366</v>
      </c>
      <c r="B4" s="47"/>
      <c r="C4" s="47"/>
      <c r="D4" s="47"/>
      <c r="E4" s="47"/>
      <c r="F4" s="47"/>
      <c r="G4" s="47"/>
      <c r="H4" s="47"/>
      <c r="I4" s="47"/>
      <c r="J4" s="47"/>
    </row>
    <row r="5" spans="1:10" ht="15" customHeight="1" x14ac:dyDescent="0.25">
      <c r="A5"/>
      <c r="B5"/>
      <c r="C5"/>
      <c r="D5"/>
      <c r="E5"/>
      <c r="F5"/>
      <c r="G5"/>
      <c r="H5"/>
      <c r="I5"/>
      <c r="J5"/>
    </row>
    <row r="6" spans="1:10" ht="15" customHeight="1" x14ac:dyDescent="0.25">
      <c r="A6" s="16">
        <v>31</v>
      </c>
      <c r="B6" s="16">
        <v>3639</v>
      </c>
      <c r="C6" s="16">
        <v>2122</v>
      </c>
      <c r="D6" s="17" t="s">
        <v>45</v>
      </c>
      <c r="E6" s="16"/>
      <c r="F6" s="17"/>
      <c r="G6" s="16"/>
      <c r="H6" s="18">
        <v>2000</v>
      </c>
      <c r="I6" s="18">
        <v>2000</v>
      </c>
      <c r="J6" s="19">
        <v>0</v>
      </c>
    </row>
    <row r="7" spans="1:10" ht="15" customHeight="1" x14ac:dyDescent="0.25">
      <c r="A7" s="16">
        <v>31</v>
      </c>
      <c r="B7" s="16">
        <v>6409</v>
      </c>
      <c r="C7" s="16">
        <v>2229</v>
      </c>
      <c r="D7" s="17" t="s">
        <v>46</v>
      </c>
      <c r="E7" s="16">
        <v>363924</v>
      </c>
      <c r="F7" s="17" t="s">
        <v>47</v>
      </c>
      <c r="G7" s="16"/>
      <c r="H7" s="18">
        <v>0</v>
      </c>
      <c r="I7" s="18">
        <v>34.799999999999997</v>
      </c>
      <c r="J7" s="19">
        <v>0</v>
      </c>
    </row>
    <row r="8" spans="1:10" ht="15" customHeight="1" x14ac:dyDescent="0.25">
      <c r="A8" s="16">
        <v>31</v>
      </c>
      <c r="B8" s="16">
        <v>6409</v>
      </c>
      <c r="C8" s="16">
        <v>2229</v>
      </c>
      <c r="D8" s="17" t="s">
        <v>46</v>
      </c>
      <c r="E8" s="16">
        <v>3639122</v>
      </c>
      <c r="F8" s="17" t="s">
        <v>48</v>
      </c>
      <c r="G8" s="16"/>
      <c r="H8" s="18">
        <v>0</v>
      </c>
      <c r="I8" s="18">
        <v>3.5</v>
      </c>
      <c r="J8" s="19">
        <v>0</v>
      </c>
    </row>
    <row r="9" spans="1:10" ht="15" customHeight="1" x14ac:dyDescent="0.25">
      <c r="A9"/>
      <c r="B9"/>
      <c r="C9"/>
      <c r="D9"/>
      <c r="E9"/>
      <c r="F9"/>
      <c r="G9"/>
      <c r="H9"/>
      <c r="I9"/>
      <c r="J9"/>
    </row>
    <row r="10" spans="1:10" ht="15" customHeight="1" x14ac:dyDescent="0.25">
      <c r="A10" s="4" t="s">
        <v>360</v>
      </c>
      <c r="B10" s="4"/>
      <c r="C10" s="4"/>
      <c r="D10" s="5"/>
      <c r="E10" s="4"/>
      <c r="F10" s="5"/>
      <c r="G10" s="4"/>
      <c r="H10" s="10">
        <f>SUM(H3:H9)</f>
        <v>2000</v>
      </c>
      <c r="I10" s="10">
        <f>SUM(I3:I9)</f>
        <v>2038.3</v>
      </c>
      <c r="J10" s="11">
        <f>SUM(J3:J9)</f>
        <v>0</v>
      </c>
    </row>
    <row r="11" spans="1:10" ht="15" customHeight="1" x14ac:dyDescent="0.25">
      <c r="A11"/>
      <c r="B11"/>
      <c r="C11"/>
      <c r="D11"/>
      <c r="E11"/>
      <c r="F11"/>
      <c r="G11"/>
      <c r="H11"/>
      <c r="I11"/>
      <c r="J11"/>
    </row>
    <row r="12" spans="1:10" ht="15" customHeight="1" x14ac:dyDescent="0.25">
      <c r="A12" s="6" t="s">
        <v>359</v>
      </c>
      <c r="B12" s="6"/>
      <c r="C12" s="6"/>
      <c r="D12" s="7"/>
      <c r="E12" s="6"/>
      <c r="F12" s="7"/>
      <c r="G12" s="6"/>
      <c r="H12" s="12">
        <f>H10</f>
        <v>2000</v>
      </c>
      <c r="I12" s="12">
        <f>I10</f>
        <v>2038.3</v>
      </c>
      <c r="J12" s="13">
        <f>J10</f>
        <v>0</v>
      </c>
    </row>
    <row r="13" spans="1:10" ht="15" customHeight="1" x14ac:dyDescent="0.25">
      <c r="A13"/>
      <c r="B13"/>
      <c r="C13"/>
      <c r="D13"/>
      <c r="E13"/>
      <c r="F13"/>
      <c r="G13"/>
      <c r="H13"/>
      <c r="I13"/>
      <c r="J13"/>
    </row>
    <row r="14" spans="1:10" ht="15" customHeight="1" x14ac:dyDescent="0.25">
      <c r="A14" s="16">
        <v>31</v>
      </c>
      <c r="B14" s="16">
        <v>3315</v>
      </c>
      <c r="C14" s="16">
        <v>5336</v>
      </c>
      <c r="D14" s="17" t="s">
        <v>49</v>
      </c>
      <c r="E14" s="16">
        <v>16018</v>
      </c>
      <c r="F14" s="17" t="s">
        <v>44</v>
      </c>
      <c r="G14" s="16"/>
      <c r="H14" s="18">
        <v>0</v>
      </c>
      <c r="I14" s="18">
        <v>50</v>
      </c>
      <c r="J14" s="19">
        <v>0</v>
      </c>
    </row>
    <row r="15" spans="1:10" ht="15" customHeight="1" x14ac:dyDescent="0.25">
      <c r="A15" s="16">
        <v>31</v>
      </c>
      <c r="B15" s="16">
        <v>3315</v>
      </c>
      <c r="C15" s="16">
        <v>5336</v>
      </c>
      <c r="D15" s="17" t="s">
        <v>49</v>
      </c>
      <c r="E15" s="16">
        <v>16018</v>
      </c>
      <c r="F15" s="17" t="s">
        <v>44</v>
      </c>
      <c r="G15" s="16">
        <v>34053</v>
      </c>
      <c r="H15" s="18">
        <v>0</v>
      </c>
      <c r="I15" s="18">
        <v>15</v>
      </c>
      <c r="J15" s="19">
        <v>0</v>
      </c>
    </row>
    <row r="16" spans="1:10" ht="15" customHeight="1" x14ac:dyDescent="0.25">
      <c r="A16" s="16">
        <v>31</v>
      </c>
      <c r="B16" s="16">
        <v>3639</v>
      </c>
      <c r="C16" s="16">
        <v>5331</v>
      </c>
      <c r="D16" s="17" t="s">
        <v>50</v>
      </c>
      <c r="E16" s="16">
        <v>3639</v>
      </c>
      <c r="F16" s="17" t="s">
        <v>51</v>
      </c>
      <c r="G16" s="16"/>
      <c r="H16" s="18">
        <v>29164</v>
      </c>
      <c r="I16" s="18">
        <v>29754</v>
      </c>
      <c r="J16" s="19">
        <v>31554</v>
      </c>
    </row>
    <row r="17" spans="1:10" ht="15" customHeight="1" x14ac:dyDescent="0.25">
      <c r="A17" s="16">
        <v>31</v>
      </c>
      <c r="B17" s="16">
        <v>3639</v>
      </c>
      <c r="C17" s="16">
        <v>5331</v>
      </c>
      <c r="D17" s="17" t="s">
        <v>50</v>
      </c>
      <c r="E17" s="16">
        <v>36392</v>
      </c>
      <c r="F17" s="17" t="s">
        <v>52</v>
      </c>
      <c r="G17" s="16"/>
      <c r="H17" s="18">
        <v>600</v>
      </c>
      <c r="I17" s="18">
        <v>600</v>
      </c>
      <c r="J17" s="19">
        <v>1050</v>
      </c>
    </row>
    <row r="18" spans="1:10" ht="15" customHeight="1" x14ac:dyDescent="0.25">
      <c r="A18" s="16">
        <v>31</v>
      </c>
      <c r="B18" s="16">
        <v>3639</v>
      </c>
      <c r="C18" s="16">
        <v>5331</v>
      </c>
      <c r="D18" s="17" t="s">
        <v>50</v>
      </c>
      <c r="E18" s="16">
        <v>363919</v>
      </c>
      <c r="F18" s="17" t="s">
        <v>53</v>
      </c>
      <c r="G18" s="16"/>
      <c r="H18" s="18">
        <v>0</v>
      </c>
      <c r="I18" s="18">
        <v>0</v>
      </c>
      <c r="J18" s="19">
        <v>50</v>
      </c>
    </row>
    <row r="19" spans="1:10" ht="15" customHeight="1" x14ac:dyDescent="0.25">
      <c r="A19" s="16">
        <v>31</v>
      </c>
      <c r="B19" s="16">
        <v>3639</v>
      </c>
      <c r="C19" s="16">
        <v>5331</v>
      </c>
      <c r="D19" s="17" t="s">
        <v>50</v>
      </c>
      <c r="E19" s="16">
        <v>363924</v>
      </c>
      <c r="F19" s="17" t="s">
        <v>47</v>
      </c>
      <c r="G19" s="16"/>
      <c r="H19" s="18">
        <v>0</v>
      </c>
      <c r="I19" s="18">
        <v>4000</v>
      </c>
      <c r="J19" s="19">
        <v>0</v>
      </c>
    </row>
    <row r="20" spans="1:10" ht="15" customHeight="1" x14ac:dyDescent="0.25">
      <c r="A20" s="16">
        <v>31</v>
      </c>
      <c r="B20" s="16">
        <v>3639</v>
      </c>
      <c r="C20" s="16">
        <v>5331</v>
      </c>
      <c r="D20" s="17" t="s">
        <v>50</v>
      </c>
      <c r="E20" s="16">
        <v>363993</v>
      </c>
      <c r="F20" s="17" t="s">
        <v>54</v>
      </c>
      <c r="G20" s="16"/>
      <c r="H20" s="18">
        <v>500</v>
      </c>
      <c r="I20" s="18">
        <v>500</v>
      </c>
      <c r="J20" s="19">
        <v>600</v>
      </c>
    </row>
    <row r="21" spans="1:10" ht="15" customHeight="1" x14ac:dyDescent="0.25">
      <c r="A21" s="16">
        <v>31</v>
      </c>
      <c r="B21" s="16">
        <v>3639</v>
      </c>
      <c r="C21" s="16">
        <v>5331</v>
      </c>
      <c r="D21" s="17" t="s">
        <v>50</v>
      </c>
      <c r="E21" s="16">
        <v>3639122</v>
      </c>
      <c r="F21" s="17" t="s">
        <v>48</v>
      </c>
      <c r="G21" s="16"/>
      <c r="H21" s="18">
        <v>50</v>
      </c>
      <c r="I21" s="18">
        <v>50</v>
      </c>
      <c r="J21" s="19">
        <v>50</v>
      </c>
    </row>
    <row r="22" spans="1:10" ht="15" customHeight="1" x14ac:dyDescent="0.25">
      <c r="A22" s="16">
        <v>31</v>
      </c>
      <c r="B22" s="16">
        <v>3639</v>
      </c>
      <c r="C22" s="16">
        <v>5331</v>
      </c>
      <c r="D22" s="17" t="s">
        <v>50</v>
      </c>
      <c r="E22" s="16">
        <v>3639222</v>
      </c>
      <c r="F22" s="17" t="s">
        <v>55</v>
      </c>
      <c r="G22" s="16"/>
      <c r="H22" s="18">
        <v>250</v>
      </c>
      <c r="I22" s="18">
        <v>250</v>
      </c>
      <c r="J22" s="19">
        <v>320</v>
      </c>
    </row>
    <row r="23" spans="1:10" ht="15" customHeight="1" x14ac:dyDescent="0.25">
      <c r="A23"/>
      <c r="B23"/>
      <c r="C23"/>
      <c r="D23"/>
      <c r="E23"/>
      <c r="F23"/>
      <c r="G23"/>
      <c r="H23"/>
      <c r="I23"/>
      <c r="J23"/>
    </row>
    <row r="24" spans="1:10" ht="15" customHeight="1" x14ac:dyDescent="0.25">
      <c r="A24" s="4" t="s">
        <v>358</v>
      </c>
      <c r="B24" s="4"/>
      <c r="C24" s="4"/>
      <c r="D24" s="5"/>
      <c r="E24" s="4"/>
      <c r="F24" s="5"/>
      <c r="G24" s="4"/>
      <c r="H24" s="10">
        <f>SUM(H13:H23)</f>
        <v>30564</v>
      </c>
      <c r="I24" s="10">
        <f>SUM(I13:I23)</f>
        <v>35219</v>
      </c>
      <c r="J24" s="11">
        <f>SUM(J13:J23)</f>
        <v>33624</v>
      </c>
    </row>
    <row r="25" spans="1:10" ht="15" customHeight="1" x14ac:dyDescent="0.25">
      <c r="A25"/>
      <c r="B25"/>
      <c r="C25"/>
      <c r="D25"/>
      <c r="E25"/>
      <c r="F25"/>
      <c r="G25"/>
      <c r="H25"/>
      <c r="I25"/>
      <c r="J25"/>
    </row>
    <row r="26" spans="1:10" ht="15" customHeight="1" x14ac:dyDescent="0.25">
      <c r="A26" s="16">
        <v>31</v>
      </c>
      <c r="B26" s="16">
        <v>3639</v>
      </c>
      <c r="C26" s="16">
        <v>6351</v>
      </c>
      <c r="D26" s="17" t="s">
        <v>56</v>
      </c>
      <c r="E26" s="16">
        <v>363911</v>
      </c>
      <c r="F26" s="17" t="s">
        <v>57</v>
      </c>
      <c r="G26" s="16"/>
      <c r="H26" s="18">
        <v>2000</v>
      </c>
      <c r="I26" s="18">
        <v>2000</v>
      </c>
      <c r="J26" s="19">
        <v>0</v>
      </c>
    </row>
    <row r="27" spans="1:10" ht="15" customHeight="1" x14ac:dyDescent="0.25">
      <c r="A27"/>
      <c r="B27"/>
      <c r="C27"/>
      <c r="D27"/>
      <c r="E27"/>
      <c r="F27"/>
      <c r="G27"/>
      <c r="H27"/>
      <c r="I27"/>
      <c r="J27"/>
    </row>
    <row r="28" spans="1:10" ht="15" customHeight="1" x14ac:dyDescent="0.25">
      <c r="A28" s="4" t="s">
        <v>357</v>
      </c>
      <c r="B28" s="4"/>
      <c r="C28" s="4"/>
      <c r="D28" s="5"/>
      <c r="E28" s="4"/>
      <c r="F28" s="5"/>
      <c r="G28" s="4"/>
      <c r="H28" s="10">
        <f>SUM(H25:H27)</f>
        <v>2000</v>
      </c>
      <c r="I28" s="10">
        <f>SUM(I25:I27)</f>
        <v>2000</v>
      </c>
      <c r="J28" s="11">
        <f>SUM(J25:J27)</f>
        <v>0</v>
      </c>
    </row>
    <row r="29" spans="1:10" ht="15" customHeight="1" x14ac:dyDescent="0.25">
      <c r="A29"/>
      <c r="B29"/>
      <c r="C29"/>
      <c r="D29"/>
      <c r="E29"/>
      <c r="F29"/>
      <c r="G29"/>
      <c r="H29"/>
      <c r="I29"/>
      <c r="J29"/>
    </row>
    <row r="30" spans="1:10" ht="15" customHeight="1" x14ac:dyDescent="0.25">
      <c r="A30" s="6" t="s">
        <v>356</v>
      </c>
      <c r="B30" s="6"/>
      <c r="C30" s="6"/>
      <c r="D30" s="7"/>
      <c r="E30" s="6"/>
      <c r="F30" s="7"/>
      <c r="G30" s="6"/>
      <c r="H30" s="12">
        <f>H24+H28</f>
        <v>32564</v>
      </c>
      <c r="I30" s="12">
        <f>I24+I28</f>
        <v>37219</v>
      </c>
      <c r="J30" s="13">
        <f>J24+J28</f>
        <v>33624</v>
      </c>
    </row>
    <row r="31" spans="1:10" ht="15" customHeight="1" x14ac:dyDescent="0.25">
      <c r="A31"/>
      <c r="B31"/>
      <c r="C31"/>
      <c r="D31"/>
      <c r="E31"/>
      <c r="F31"/>
      <c r="G31"/>
      <c r="H31"/>
      <c r="I31"/>
      <c r="J31"/>
    </row>
    <row r="32" spans="1:10" s="22" customFormat="1" ht="30" customHeight="1" x14ac:dyDescent="0.25">
      <c r="A32" s="48" t="s">
        <v>365</v>
      </c>
      <c r="B32" s="47"/>
      <c r="C32" s="47"/>
      <c r="D32" s="47"/>
      <c r="E32" s="47"/>
      <c r="F32" s="47"/>
      <c r="G32" s="47"/>
      <c r="H32" s="47"/>
      <c r="I32" s="47"/>
      <c r="J32" s="47"/>
    </row>
    <row r="33" spans="1:10" ht="15" customHeight="1" x14ac:dyDescent="0.25">
      <c r="A33"/>
      <c r="B33"/>
      <c r="C33"/>
      <c r="D33"/>
      <c r="E33"/>
      <c r="F33"/>
      <c r="G33"/>
      <c r="H33"/>
      <c r="I33"/>
      <c r="J33"/>
    </row>
    <row r="34" spans="1:10" ht="15" customHeight="1" x14ac:dyDescent="0.25">
      <c r="A34" s="16">
        <v>32</v>
      </c>
      <c r="B34" s="16"/>
      <c r="C34" s="16">
        <v>4116</v>
      </c>
      <c r="D34" s="17" t="s">
        <v>31</v>
      </c>
      <c r="E34" s="16">
        <v>16018</v>
      </c>
      <c r="F34" s="17" t="s">
        <v>44</v>
      </c>
      <c r="G34" s="16">
        <v>34053</v>
      </c>
      <c r="H34" s="18">
        <v>0</v>
      </c>
      <c r="I34" s="18">
        <v>15</v>
      </c>
      <c r="J34" s="19">
        <v>0</v>
      </c>
    </row>
    <row r="35" spans="1:10" ht="15" customHeight="1" x14ac:dyDescent="0.25">
      <c r="A35"/>
      <c r="B35"/>
      <c r="C35"/>
      <c r="D35"/>
      <c r="E35"/>
      <c r="F35"/>
      <c r="G35"/>
      <c r="H35"/>
      <c r="I35"/>
      <c r="J35"/>
    </row>
    <row r="36" spans="1:10" ht="15" customHeight="1" x14ac:dyDescent="0.25">
      <c r="A36" s="4" t="s">
        <v>355</v>
      </c>
      <c r="B36" s="4"/>
      <c r="C36" s="4"/>
      <c r="D36" s="5"/>
      <c r="E36" s="4"/>
      <c r="F36" s="5"/>
      <c r="G36" s="4"/>
      <c r="H36" s="10">
        <f>SUM(H33:H35)</f>
        <v>0</v>
      </c>
      <c r="I36" s="10">
        <f>SUM(I33:I35)</f>
        <v>15</v>
      </c>
      <c r="J36" s="11">
        <f>SUM(J33:J35)</f>
        <v>0</v>
      </c>
    </row>
    <row r="37" spans="1:10" ht="15" customHeight="1" x14ac:dyDescent="0.25">
      <c r="A37"/>
      <c r="B37"/>
      <c r="C37"/>
      <c r="D37"/>
      <c r="E37"/>
      <c r="F37"/>
      <c r="G37"/>
      <c r="H37"/>
      <c r="I37"/>
      <c r="J37"/>
    </row>
    <row r="38" spans="1:10" ht="15" customHeight="1" x14ac:dyDescent="0.25">
      <c r="A38" s="16">
        <v>32</v>
      </c>
      <c r="B38" s="16"/>
      <c r="C38" s="16">
        <v>4216</v>
      </c>
      <c r="D38" s="17" t="s">
        <v>12</v>
      </c>
      <c r="E38" s="16">
        <v>16018</v>
      </c>
      <c r="F38" s="17" t="s">
        <v>44</v>
      </c>
      <c r="G38" s="16">
        <v>34503</v>
      </c>
      <c r="H38" s="18">
        <v>0</v>
      </c>
      <c r="I38" s="18">
        <v>600</v>
      </c>
      <c r="J38" s="19">
        <v>0</v>
      </c>
    </row>
    <row r="39" spans="1:10" ht="15" customHeight="1" x14ac:dyDescent="0.25">
      <c r="A39"/>
      <c r="B39"/>
      <c r="C39"/>
      <c r="D39"/>
      <c r="E39"/>
      <c r="F39"/>
      <c r="G39"/>
      <c r="H39"/>
      <c r="I39"/>
      <c r="J39"/>
    </row>
    <row r="40" spans="1:10" ht="15" customHeight="1" x14ac:dyDescent="0.25">
      <c r="A40" s="4" t="s">
        <v>354</v>
      </c>
      <c r="B40" s="4"/>
      <c r="C40" s="4"/>
      <c r="D40" s="5"/>
      <c r="E40" s="4"/>
      <c r="F40" s="5"/>
      <c r="G40" s="4"/>
      <c r="H40" s="10">
        <f>SUM(H37:H39)</f>
        <v>0</v>
      </c>
      <c r="I40" s="10">
        <f>SUM(I37:I39)</f>
        <v>600</v>
      </c>
      <c r="J40" s="11">
        <f>SUM(J37:J39)</f>
        <v>0</v>
      </c>
    </row>
    <row r="41" spans="1:10" ht="15" customHeight="1" x14ac:dyDescent="0.25">
      <c r="A41"/>
      <c r="B41"/>
      <c r="C41"/>
      <c r="D41"/>
      <c r="E41"/>
      <c r="F41"/>
      <c r="G41"/>
      <c r="H41"/>
      <c r="I41"/>
      <c r="J41"/>
    </row>
    <row r="42" spans="1:10" ht="15" customHeight="1" x14ac:dyDescent="0.25">
      <c r="A42" s="6" t="s">
        <v>353</v>
      </c>
      <c r="B42" s="6"/>
      <c r="C42" s="6"/>
      <c r="D42" s="7"/>
      <c r="E42" s="6"/>
      <c r="F42" s="7"/>
      <c r="G42" s="6"/>
      <c r="H42" s="12">
        <f>H36+H40</f>
        <v>0</v>
      </c>
      <c r="I42" s="12">
        <f>I36+I40</f>
        <v>615</v>
      </c>
      <c r="J42" s="13">
        <f>J36+J40</f>
        <v>0</v>
      </c>
    </row>
    <row r="43" spans="1:10" ht="15" customHeight="1" x14ac:dyDescent="0.25">
      <c r="A43"/>
      <c r="B43"/>
      <c r="C43"/>
      <c r="D43"/>
      <c r="E43"/>
      <c r="F43"/>
      <c r="G43"/>
      <c r="H43"/>
      <c r="I43"/>
      <c r="J43"/>
    </row>
    <row r="44" spans="1:10" ht="15" customHeight="1" x14ac:dyDescent="0.25">
      <c r="A44" s="16">
        <v>32</v>
      </c>
      <c r="B44" s="16">
        <v>3315</v>
      </c>
      <c r="C44" s="16">
        <v>5331</v>
      </c>
      <c r="D44" s="17" t="s">
        <v>50</v>
      </c>
      <c r="E44" s="16">
        <v>583</v>
      </c>
      <c r="F44" s="17" t="s">
        <v>479</v>
      </c>
      <c r="G44" s="16"/>
      <c r="H44" s="18">
        <v>0</v>
      </c>
      <c r="I44" s="18">
        <v>0</v>
      </c>
      <c r="J44" s="19">
        <v>2900</v>
      </c>
    </row>
    <row r="45" spans="1:10" ht="15" customHeight="1" x14ac:dyDescent="0.25">
      <c r="A45" s="16">
        <v>32</v>
      </c>
      <c r="B45" s="16">
        <v>3315</v>
      </c>
      <c r="C45" s="16">
        <v>5331</v>
      </c>
      <c r="D45" s="17" t="s">
        <v>50</v>
      </c>
      <c r="E45" s="16">
        <v>1601</v>
      </c>
      <c r="F45" s="17" t="s">
        <v>59</v>
      </c>
      <c r="G45" s="16"/>
      <c r="H45" s="18">
        <v>12600</v>
      </c>
      <c r="I45" s="18">
        <v>13145</v>
      </c>
      <c r="J45" s="19">
        <v>14045</v>
      </c>
    </row>
    <row r="46" spans="1:10" ht="15" customHeight="1" x14ac:dyDescent="0.25">
      <c r="A46" s="16">
        <v>32</v>
      </c>
      <c r="B46" s="16">
        <v>3315</v>
      </c>
      <c r="C46" s="16">
        <v>5331</v>
      </c>
      <c r="D46" s="17" t="s">
        <v>50</v>
      </c>
      <c r="E46" s="16">
        <v>33191</v>
      </c>
      <c r="F46" s="17" t="s">
        <v>60</v>
      </c>
      <c r="G46" s="16"/>
      <c r="H46" s="18">
        <v>250</v>
      </c>
      <c r="I46" s="18">
        <v>250</v>
      </c>
      <c r="J46" s="19">
        <v>250</v>
      </c>
    </row>
    <row r="47" spans="1:10" ht="15" customHeight="1" x14ac:dyDescent="0.25">
      <c r="A47" s="16">
        <v>32</v>
      </c>
      <c r="B47" s="16">
        <v>3315</v>
      </c>
      <c r="C47" s="16">
        <v>5331</v>
      </c>
      <c r="D47" s="17" t="s">
        <v>50</v>
      </c>
      <c r="E47" s="16">
        <v>33192</v>
      </c>
      <c r="F47" s="17" t="s">
        <v>61</v>
      </c>
      <c r="G47" s="16"/>
      <c r="H47" s="18">
        <v>70</v>
      </c>
      <c r="I47" s="18">
        <v>70</v>
      </c>
      <c r="J47" s="19">
        <v>0</v>
      </c>
    </row>
    <row r="48" spans="1:10" ht="15" customHeight="1" x14ac:dyDescent="0.25">
      <c r="A48" s="16">
        <v>32</v>
      </c>
      <c r="B48" s="16">
        <v>3315</v>
      </c>
      <c r="C48" s="16">
        <v>5331</v>
      </c>
      <c r="D48" s="17" t="s">
        <v>50</v>
      </c>
      <c r="E48" s="16">
        <v>33991</v>
      </c>
      <c r="F48" s="17" t="s">
        <v>62</v>
      </c>
      <c r="G48" s="16"/>
      <c r="H48" s="18">
        <v>500</v>
      </c>
      <c r="I48" s="18">
        <v>500</v>
      </c>
      <c r="J48" s="19">
        <v>500</v>
      </c>
    </row>
    <row r="49" spans="1:10" ht="15" customHeight="1" x14ac:dyDescent="0.25">
      <c r="A49"/>
      <c r="B49"/>
      <c r="C49"/>
      <c r="D49"/>
      <c r="E49"/>
      <c r="F49"/>
      <c r="G49"/>
      <c r="H49"/>
      <c r="I49"/>
      <c r="J49"/>
    </row>
    <row r="50" spans="1:10" ht="15" customHeight="1" x14ac:dyDescent="0.25">
      <c r="A50" s="4" t="s">
        <v>352</v>
      </c>
      <c r="B50" s="4"/>
      <c r="C50" s="4"/>
      <c r="D50" s="5"/>
      <c r="E50" s="4"/>
      <c r="F50" s="5"/>
      <c r="G50" s="4"/>
      <c r="H50" s="10">
        <f>SUM(H43:H49)</f>
        <v>13420</v>
      </c>
      <c r="I50" s="10">
        <f>SUM(I43:I49)</f>
        <v>13965</v>
      </c>
      <c r="J50" s="11">
        <f>SUM(J43:J49)</f>
        <v>17695</v>
      </c>
    </row>
    <row r="51" spans="1:10" ht="15" customHeight="1" x14ac:dyDescent="0.25">
      <c r="A51"/>
      <c r="B51"/>
      <c r="C51"/>
      <c r="D51"/>
      <c r="E51"/>
      <c r="F51"/>
      <c r="G51"/>
      <c r="H51"/>
      <c r="I51"/>
      <c r="J51"/>
    </row>
    <row r="52" spans="1:10" ht="15" customHeight="1" x14ac:dyDescent="0.25">
      <c r="A52" s="16">
        <v>32</v>
      </c>
      <c r="B52" s="16">
        <v>3315</v>
      </c>
      <c r="C52" s="16">
        <v>6351</v>
      </c>
      <c r="D52" s="17" t="s">
        <v>56</v>
      </c>
      <c r="E52" s="16">
        <v>16030</v>
      </c>
      <c r="F52" s="17" t="s">
        <v>63</v>
      </c>
      <c r="G52" s="16"/>
      <c r="H52" s="18">
        <v>0</v>
      </c>
      <c r="I52" s="18">
        <v>200</v>
      </c>
      <c r="J52" s="19">
        <v>0</v>
      </c>
    </row>
    <row r="53" spans="1:10" ht="15" customHeight="1" x14ac:dyDescent="0.25">
      <c r="A53" s="16">
        <v>32</v>
      </c>
      <c r="B53" s="16">
        <v>3315</v>
      </c>
      <c r="C53" s="16">
        <v>6351</v>
      </c>
      <c r="D53" s="17" t="s">
        <v>56</v>
      </c>
      <c r="E53" s="16">
        <v>160125</v>
      </c>
      <c r="F53" s="17"/>
      <c r="G53" s="16"/>
      <c r="H53" s="18">
        <v>0</v>
      </c>
      <c r="I53" s="18">
        <v>1000</v>
      </c>
      <c r="J53" s="19">
        <v>0</v>
      </c>
    </row>
    <row r="54" spans="1:10" ht="15" customHeight="1" x14ac:dyDescent="0.25">
      <c r="A54" s="16">
        <v>32</v>
      </c>
      <c r="B54" s="16">
        <v>3315</v>
      </c>
      <c r="C54" s="16">
        <v>6356</v>
      </c>
      <c r="D54" s="17" t="s">
        <v>64</v>
      </c>
      <c r="E54" s="16">
        <v>16018</v>
      </c>
      <c r="F54" s="17" t="s">
        <v>44</v>
      </c>
      <c r="G54" s="16">
        <v>34503</v>
      </c>
      <c r="H54" s="18">
        <v>0</v>
      </c>
      <c r="I54" s="18">
        <v>600</v>
      </c>
      <c r="J54" s="19">
        <v>0</v>
      </c>
    </row>
    <row r="55" spans="1:10" ht="15" customHeight="1" x14ac:dyDescent="0.25">
      <c r="A55"/>
      <c r="B55"/>
      <c r="C55"/>
      <c r="D55"/>
      <c r="E55"/>
      <c r="F55"/>
      <c r="G55"/>
      <c r="H55"/>
      <c r="I55"/>
      <c r="J55"/>
    </row>
    <row r="56" spans="1:10" ht="15" customHeight="1" x14ac:dyDescent="0.25">
      <c r="A56" s="4" t="s">
        <v>351</v>
      </c>
      <c r="B56" s="4"/>
      <c r="C56" s="4"/>
      <c r="D56" s="5"/>
      <c r="E56" s="4"/>
      <c r="F56" s="5"/>
      <c r="G56" s="4"/>
      <c r="H56" s="10">
        <f>SUM(H51:H55)</f>
        <v>0</v>
      </c>
      <c r="I56" s="10">
        <f>SUM(I51:I55)</f>
        <v>1800</v>
      </c>
      <c r="J56" s="11">
        <f>SUM(J51:J55)</f>
        <v>0</v>
      </c>
    </row>
    <row r="57" spans="1:10" ht="15" customHeight="1" x14ac:dyDescent="0.25">
      <c r="A57"/>
      <c r="B57"/>
      <c r="C57"/>
      <c r="D57"/>
      <c r="E57"/>
      <c r="F57"/>
      <c r="G57"/>
      <c r="H57"/>
      <c r="I57"/>
      <c r="J57"/>
    </row>
    <row r="58" spans="1:10" ht="15" customHeight="1" x14ac:dyDescent="0.25">
      <c r="A58" s="6" t="s">
        <v>350</v>
      </c>
      <c r="B58" s="6"/>
      <c r="C58" s="6"/>
      <c r="D58" s="7"/>
      <c r="E58" s="6"/>
      <c r="F58" s="7"/>
      <c r="G58" s="6"/>
      <c r="H58" s="12">
        <f>H50+H56</f>
        <v>13420</v>
      </c>
      <c r="I58" s="12">
        <f>I50+I56</f>
        <v>15765</v>
      </c>
      <c r="J58" s="13">
        <f>J50+J56</f>
        <v>17695</v>
      </c>
    </row>
    <row r="59" spans="1:10" ht="15" customHeight="1" x14ac:dyDescent="0.25">
      <c r="A59"/>
      <c r="B59"/>
      <c r="C59"/>
      <c r="D59"/>
      <c r="E59"/>
      <c r="F59"/>
      <c r="G59"/>
      <c r="H59"/>
      <c r="I59"/>
      <c r="J59"/>
    </row>
    <row r="60" spans="1:10" s="22" customFormat="1" ht="30" customHeight="1" x14ac:dyDescent="0.25">
      <c r="A60" s="48" t="s">
        <v>364</v>
      </c>
      <c r="B60" s="47"/>
      <c r="C60" s="47"/>
      <c r="D60" s="47"/>
      <c r="E60" s="47"/>
      <c r="F60" s="47"/>
      <c r="G60" s="47"/>
      <c r="H60" s="47"/>
      <c r="I60" s="47"/>
      <c r="J60" s="47"/>
    </row>
    <row r="61" spans="1:10" ht="15" customHeight="1" x14ac:dyDescent="0.25">
      <c r="A61"/>
      <c r="B61"/>
      <c r="C61"/>
      <c r="D61"/>
      <c r="E61"/>
      <c r="F61"/>
      <c r="G61"/>
      <c r="H61"/>
      <c r="I61"/>
      <c r="J61"/>
    </row>
    <row r="62" spans="1:10" ht="15" customHeight="1" x14ac:dyDescent="0.25">
      <c r="A62" s="16">
        <v>33</v>
      </c>
      <c r="B62" s="16"/>
      <c r="C62" s="16">
        <v>4116</v>
      </c>
      <c r="D62" s="17" t="s">
        <v>31</v>
      </c>
      <c r="E62" s="16">
        <v>14012</v>
      </c>
      <c r="F62" s="17" t="s">
        <v>65</v>
      </c>
      <c r="G62" s="16">
        <v>33092</v>
      </c>
      <c r="H62" s="18">
        <v>0</v>
      </c>
      <c r="I62" s="18">
        <v>609.4</v>
      </c>
      <c r="J62" s="19">
        <v>0</v>
      </c>
    </row>
    <row r="63" spans="1:10" ht="15" customHeight="1" x14ac:dyDescent="0.25">
      <c r="A63" s="16">
        <v>33</v>
      </c>
      <c r="B63" s="16"/>
      <c r="C63" s="16">
        <v>4116</v>
      </c>
      <c r="D63" s="17" t="s">
        <v>31</v>
      </c>
      <c r="E63" s="16">
        <v>14031</v>
      </c>
      <c r="F63" s="17" t="s">
        <v>66</v>
      </c>
      <c r="G63" s="16">
        <v>33092</v>
      </c>
      <c r="H63" s="18">
        <v>0</v>
      </c>
      <c r="I63" s="18">
        <v>538.1</v>
      </c>
      <c r="J63" s="19">
        <v>0</v>
      </c>
    </row>
    <row r="64" spans="1:10" ht="15" customHeight="1" x14ac:dyDescent="0.25">
      <c r="A64" s="16">
        <v>33</v>
      </c>
      <c r="B64" s="16"/>
      <c r="C64" s="16">
        <v>4116</v>
      </c>
      <c r="D64" s="17" t="s">
        <v>31</v>
      </c>
      <c r="E64" s="16">
        <v>14052</v>
      </c>
      <c r="F64" s="17" t="s">
        <v>67</v>
      </c>
      <c r="G64" s="16">
        <v>33062</v>
      </c>
      <c r="H64" s="18">
        <v>0</v>
      </c>
      <c r="I64" s="18">
        <v>927.7</v>
      </c>
      <c r="J64" s="19">
        <v>0</v>
      </c>
    </row>
    <row r="65" spans="1:10" ht="15" customHeight="1" x14ac:dyDescent="0.25">
      <c r="A65" s="16">
        <v>33</v>
      </c>
      <c r="B65" s="16"/>
      <c r="C65" s="16">
        <v>4116</v>
      </c>
      <c r="D65" s="17" t="s">
        <v>31</v>
      </c>
      <c r="E65" s="16">
        <v>14052</v>
      </c>
      <c r="F65" s="17" t="s">
        <v>67</v>
      </c>
      <c r="G65" s="16">
        <v>33092</v>
      </c>
      <c r="H65" s="18">
        <v>0</v>
      </c>
      <c r="I65" s="18">
        <v>220.9</v>
      </c>
      <c r="J65" s="19">
        <v>0</v>
      </c>
    </row>
    <row r="66" spans="1:10" ht="15" customHeight="1" x14ac:dyDescent="0.25">
      <c r="A66" s="16">
        <v>33</v>
      </c>
      <c r="B66" s="16"/>
      <c r="C66" s="16">
        <v>4116</v>
      </c>
      <c r="D66" s="17" t="s">
        <v>31</v>
      </c>
      <c r="E66" s="16">
        <v>14065</v>
      </c>
      <c r="F66" s="17" t="s">
        <v>68</v>
      </c>
      <c r="G66" s="16">
        <v>33092</v>
      </c>
      <c r="H66" s="18">
        <v>0</v>
      </c>
      <c r="I66" s="18">
        <v>1634</v>
      </c>
      <c r="J66" s="19">
        <v>0</v>
      </c>
    </row>
    <row r="67" spans="1:10" ht="15" customHeight="1" x14ac:dyDescent="0.25">
      <c r="A67" s="16">
        <v>33</v>
      </c>
      <c r="B67" s="16">
        <v>3113</v>
      </c>
      <c r="C67" s="16">
        <v>2229</v>
      </c>
      <c r="D67" s="17" t="s">
        <v>46</v>
      </c>
      <c r="E67" s="16">
        <v>14052</v>
      </c>
      <c r="F67" s="17" t="s">
        <v>67</v>
      </c>
      <c r="G67" s="16">
        <v>33092</v>
      </c>
      <c r="H67" s="18">
        <v>0</v>
      </c>
      <c r="I67" s="18">
        <v>103.1</v>
      </c>
      <c r="J67" s="19">
        <v>0</v>
      </c>
    </row>
    <row r="68" spans="1:10" ht="15" customHeight="1" x14ac:dyDescent="0.25">
      <c r="A68" s="16">
        <v>33</v>
      </c>
      <c r="B68" s="16">
        <v>3113</v>
      </c>
      <c r="C68" s="16">
        <v>2229</v>
      </c>
      <c r="D68" s="17" t="s">
        <v>46</v>
      </c>
      <c r="E68" s="16">
        <v>14065</v>
      </c>
      <c r="F68" s="17" t="s">
        <v>68</v>
      </c>
      <c r="G68" s="16">
        <v>33092</v>
      </c>
      <c r="H68" s="18">
        <v>0</v>
      </c>
      <c r="I68" s="18">
        <v>36.1</v>
      </c>
      <c r="J68" s="19">
        <v>0</v>
      </c>
    </row>
    <row r="69" spans="1:10" ht="15" customHeight="1" x14ac:dyDescent="0.25">
      <c r="A69"/>
      <c r="B69"/>
      <c r="C69"/>
      <c r="D69"/>
      <c r="E69"/>
      <c r="F69"/>
      <c r="G69"/>
      <c r="H69"/>
      <c r="I69"/>
      <c r="J69"/>
    </row>
    <row r="70" spans="1:10" ht="15" customHeight="1" x14ac:dyDescent="0.25">
      <c r="A70" s="4" t="s">
        <v>349</v>
      </c>
      <c r="B70" s="4"/>
      <c r="C70" s="4"/>
      <c r="D70" s="5"/>
      <c r="E70" s="4"/>
      <c r="F70" s="5"/>
      <c r="G70" s="4"/>
      <c r="H70" s="10">
        <f>SUM(H61:H69)</f>
        <v>0</v>
      </c>
      <c r="I70" s="10">
        <f>SUM(I61:I69)</f>
        <v>4069.2999999999997</v>
      </c>
      <c r="J70" s="11">
        <f>SUM(J61:J69)</f>
        <v>0</v>
      </c>
    </row>
    <row r="71" spans="1:10" ht="15" customHeight="1" x14ac:dyDescent="0.25">
      <c r="A71"/>
      <c r="B71"/>
      <c r="C71"/>
      <c r="D71"/>
      <c r="E71"/>
      <c r="F71"/>
      <c r="G71"/>
      <c r="H71"/>
      <c r="I71"/>
      <c r="J71"/>
    </row>
    <row r="72" spans="1:10" ht="15" customHeight="1" x14ac:dyDescent="0.25">
      <c r="A72" s="6" t="s">
        <v>348</v>
      </c>
      <c r="B72" s="6"/>
      <c r="C72" s="6"/>
      <c r="D72" s="7"/>
      <c r="E72" s="6"/>
      <c r="F72" s="7"/>
      <c r="G72" s="6"/>
      <c r="H72" s="12">
        <f>H70</f>
        <v>0</v>
      </c>
      <c r="I72" s="12">
        <f>I70</f>
        <v>4069.2999999999997</v>
      </c>
      <c r="J72" s="13">
        <f>J70</f>
        <v>0</v>
      </c>
    </row>
    <row r="73" spans="1:10" ht="15" customHeight="1" x14ac:dyDescent="0.25">
      <c r="A73"/>
      <c r="B73"/>
      <c r="C73"/>
      <c r="D73"/>
      <c r="E73"/>
      <c r="F73"/>
      <c r="G73"/>
      <c r="H73"/>
      <c r="I73"/>
      <c r="J73"/>
    </row>
    <row r="74" spans="1:10" ht="15" customHeight="1" x14ac:dyDescent="0.25">
      <c r="A74" s="16">
        <v>33</v>
      </c>
      <c r="B74" s="16">
        <v>3111</v>
      </c>
      <c r="C74" s="16">
        <v>5331</v>
      </c>
      <c r="D74" s="17" t="s">
        <v>50</v>
      </c>
      <c r="E74" s="16"/>
      <c r="F74" s="17" t="s">
        <v>480</v>
      </c>
      <c r="G74" s="16"/>
      <c r="H74" s="18">
        <v>0</v>
      </c>
      <c r="I74" s="18">
        <v>200</v>
      </c>
      <c r="J74" s="19">
        <v>0</v>
      </c>
    </row>
    <row r="75" spans="1:10" ht="15" customHeight="1" x14ac:dyDescent="0.25">
      <c r="A75" s="16">
        <v>33</v>
      </c>
      <c r="B75" s="16">
        <v>3111</v>
      </c>
      <c r="C75" s="16">
        <v>5331</v>
      </c>
      <c r="D75" s="17" t="s">
        <v>50</v>
      </c>
      <c r="E75" s="16">
        <v>1401</v>
      </c>
      <c r="F75" s="17" t="s">
        <v>69</v>
      </c>
      <c r="G75" s="16"/>
      <c r="H75" s="18">
        <v>1470</v>
      </c>
      <c r="I75" s="18">
        <v>1470</v>
      </c>
      <c r="J75" s="19">
        <v>5615</v>
      </c>
    </row>
    <row r="76" spans="1:10" ht="15" customHeight="1" x14ac:dyDescent="0.25">
      <c r="A76" s="16">
        <v>33</v>
      </c>
      <c r="B76" s="16">
        <v>3111</v>
      </c>
      <c r="C76" s="16">
        <v>5331</v>
      </c>
      <c r="D76" s="17" t="s">
        <v>50</v>
      </c>
      <c r="E76" s="16">
        <v>140126</v>
      </c>
      <c r="F76" s="17" t="s">
        <v>481</v>
      </c>
      <c r="G76" s="16"/>
      <c r="H76" s="18">
        <v>0</v>
      </c>
      <c r="I76" s="18">
        <v>0</v>
      </c>
      <c r="J76" s="19">
        <v>4000</v>
      </c>
    </row>
    <row r="77" spans="1:10" ht="15" customHeight="1" x14ac:dyDescent="0.25">
      <c r="A77" s="16">
        <v>33</v>
      </c>
      <c r="B77" s="16">
        <v>3111</v>
      </c>
      <c r="C77" s="16">
        <v>5336</v>
      </c>
      <c r="D77" s="17" t="s">
        <v>49</v>
      </c>
      <c r="E77" s="16">
        <v>14012</v>
      </c>
      <c r="F77" s="17" t="s">
        <v>65</v>
      </c>
      <c r="G77" s="16">
        <v>33092</v>
      </c>
      <c r="H77" s="18">
        <v>0</v>
      </c>
      <c r="I77" s="18">
        <v>609.4</v>
      </c>
      <c r="J77" s="19">
        <v>0</v>
      </c>
    </row>
    <row r="78" spans="1:10" ht="15" customHeight="1" x14ac:dyDescent="0.25">
      <c r="A78" s="16">
        <v>33</v>
      </c>
      <c r="B78" s="16">
        <v>3113</v>
      </c>
      <c r="C78" s="16">
        <v>5331</v>
      </c>
      <c r="D78" s="17" t="s">
        <v>50</v>
      </c>
      <c r="E78" s="16"/>
      <c r="F78" s="17" t="s">
        <v>482</v>
      </c>
      <c r="G78" s="16"/>
      <c r="H78" s="18">
        <v>500</v>
      </c>
      <c r="I78" s="18">
        <v>500</v>
      </c>
      <c r="J78" s="19">
        <v>0</v>
      </c>
    </row>
    <row r="79" spans="1:10" ht="15" customHeight="1" x14ac:dyDescent="0.25">
      <c r="A79" s="16">
        <v>33</v>
      </c>
      <c r="B79" s="16">
        <v>3113</v>
      </c>
      <c r="C79" s="16">
        <v>5331</v>
      </c>
      <c r="D79" s="17" t="s">
        <v>50</v>
      </c>
      <c r="E79" s="16">
        <v>1405</v>
      </c>
      <c r="F79" s="17" t="s">
        <v>70</v>
      </c>
      <c r="G79" s="16"/>
      <c r="H79" s="18">
        <v>3350</v>
      </c>
      <c r="I79" s="18">
        <v>3350</v>
      </c>
      <c r="J79" s="19">
        <v>8756</v>
      </c>
    </row>
    <row r="80" spans="1:10" ht="15" customHeight="1" x14ac:dyDescent="0.25">
      <c r="A80" s="16">
        <v>33</v>
      </c>
      <c r="B80" s="16">
        <v>3113</v>
      </c>
      <c r="C80" s="16">
        <v>5331</v>
      </c>
      <c r="D80" s="17" t="s">
        <v>50</v>
      </c>
      <c r="E80" s="16">
        <v>1406</v>
      </c>
      <c r="F80" s="17" t="s">
        <v>71</v>
      </c>
      <c r="G80" s="16"/>
      <c r="H80" s="18">
        <v>5500</v>
      </c>
      <c r="I80" s="18">
        <v>5500</v>
      </c>
      <c r="J80" s="19">
        <v>11914</v>
      </c>
    </row>
    <row r="81" spans="1:10" ht="15" customHeight="1" x14ac:dyDescent="0.25">
      <c r="A81" s="16">
        <v>33</v>
      </c>
      <c r="B81" s="16">
        <v>3113</v>
      </c>
      <c r="C81" s="16">
        <v>5331</v>
      </c>
      <c r="D81" s="17" t="s">
        <v>50</v>
      </c>
      <c r="E81" s="16">
        <v>140625</v>
      </c>
      <c r="F81" s="17" t="s">
        <v>72</v>
      </c>
      <c r="G81" s="16"/>
      <c r="H81" s="18">
        <v>300</v>
      </c>
      <c r="I81" s="18">
        <v>300</v>
      </c>
      <c r="J81" s="19">
        <v>300</v>
      </c>
    </row>
    <row r="82" spans="1:10" ht="15" customHeight="1" x14ac:dyDescent="0.25">
      <c r="A82" s="16">
        <v>33</v>
      </c>
      <c r="B82" s="16">
        <v>3113</v>
      </c>
      <c r="C82" s="16">
        <v>5336</v>
      </c>
      <c r="D82" s="17" t="s">
        <v>49</v>
      </c>
      <c r="E82" s="16">
        <v>14052</v>
      </c>
      <c r="F82" s="17" t="s">
        <v>67</v>
      </c>
      <c r="G82" s="16">
        <v>33092</v>
      </c>
      <c r="H82" s="18">
        <v>0</v>
      </c>
      <c r="I82" s="18">
        <v>1148.5999999999999</v>
      </c>
      <c r="J82" s="19">
        <v>0</v>
      </c>
    </row>
    <row r="83" spans="1:10" ht="15" customHeight="1" x14ac:dyDescent="0.25">
      <c r="A83" s="16">
        <v>33</v>
      </c>
      <c r="B83" s="16">
        <v>3113</v>
      </c>
      <c r="C83" s="16">
        <v>5336</v>
      </c>
      <c r="D83" s="17" t="s">
        <v>49</v>
      </c>
      <c r="E83" s="16">
        <v>14065</v>
      </c>
      <c r="F83" s="17" t="s">
        <v>68</v>
      </c>
      <c r="G83" s="16">
        <v>33092</v>
      </c>
      <c r="H83" s="18">
        <v>0</v>
      </c>
      <c r="I83" s="18">
        <v>1634</v>
      </c>
      <c r="J83" s="19">
        <v>0</v>
      </c>
    </row>
    <row r="84" spans="1:10" ht="15" customHeight="1" x14ac:dyDescent="0.25">
      <c r="A84" s="16">
        <v>33</v>
      </c>
      <c r="B84" s="16">
        <v>3141</v>
      </c>
      <c r="C84" s="16">
        <v>5331</v>
      </c>
      <c r="D84" s="17" t="s">
        <v>50</v>
      </c>
      <c r="E84" s="16">
        <v>1406</v>
      </c>
      <c r="F84" s="17" t="s">
        <v>71</v>
      </c>
      <c r="G84" s="16"/>
      <c r="H84" s="18">
        <v>2020</v>
      </c>
      <c r="I84" s="18">
        <v>2020</v>
      </c>
      <c r="J84" s="19">
        <v>9155</v>
      </c>
    </row>
    <row r="85" spans="1:10" ht="15" customHeight="1" x14ac:dyDescent="0.25">
      <c r="A85" s="16">
        <v>33</v>
      </c>
      <c r="B85" s="16">
        <v>3231</v>
      </c>
      <c r="C85" s="16">
        <v>5331</v>
      </c>
      <c r="D85" s="17" t="s">
        <v>50</v>
      </c>
      <c r="E85" s="16">
        <v>1407</v>
      </c>
      <c r="F85" s="17" t="s">
        <v>73</v>
      </c>
      <c r="G85" s="16"/>
      <c r="H85" s="18">
        <v>390</v>
      </c>
      <c r="I85" s="18">
        <v>390</v>
      </c>
      <c r="J85" s="19">
        <v>1463</v>
      </c>
    </row>
    <row r="86" spans="1:10" ht="15" customHeight="1" x14ac:dyDescent="0.25">
      <c r="A86" s="16">
        <v>33</v>
      </c>
      <c r="B86" s="16">
        <v>3421</v>
      </c>
      <c r="C86" s="16">
        <v>5331</v>
      </c>
      <c r="D86" s="17" t="s">
        <v>50</v>
      </c>
      <c r="E86" s="16">
        <v>1403</v>
      </c>
      <c r="F86" s="17" t="s">
        <v>74</v>
      </c>
      <c r="G86" s="16"/>
      <c r="H86" s="18">
        <v>260</v>
      </c>
      <c r="I86" s="18">
        <v>260</v>
      </c>
      <c r="J86" s="19">
        <v>1020</v>
      </c>
    </row>
    <row r="87" spans="1:10" ht="15" customHeight="1" x14ac:dyDescent="0.25">
      <c r="A87" s="16">
        <v>33</v>
      </c>
      <c r="B87" s="16">
        <v>3421</v>
      </c>
      <c r="C87" s="16">
        <v>5336</v>
      </c>
      <c r="D87" s="17" t="s">
        <v>49</v>
      </c>
      <c r="E87" s="16">
        <v>14031</v>
      </c>
      <c r="F87" s="17" t="s">
        <v>66</v>
      </c>
      <c r="G87" s="16">
        <v>33092</v>
      </c>
      <c r="H87" s="18">
        <v>0</v>
      </c>
      <c r="I87" s="18">
        <v>538.1</v>
      </c>
      <c r="J87" s="19">
        <v>0</v>
      </c>
    </row>
    <row r="88" spans="1:10" ht="15" customHeight="1" x14ac:dyDescent="0.25">
      <c r="A88" s="16">
        <v>33</v>
      </c>
      <c r="B88" s="16">
        <v>4339</v>
      </c>
      <c r="C88" s="16">
        <v>5331</v>
      </c>
      <c r="D88" s="17" t="s">
        <v>50</v>
      </c>
      <c r="E88" s="16"/>
      <c r="F88" s="17" t="s">
        <v>483</v>
      </c>
      <c r="G88" s="16"/>
      <c r="H88" s="18">
        <v>0</v>
      </c>
      <c r="I88" s="18">
        <v>0</v>
      </c>
      <c r="J88" s="19">
        <v>1500</v>
      </c>
    </row>
    <row r="89" spans="1:10" ht="15" customHeight="1" x14ac:dyDescent="0.25">
      <c r="A89" s="16">
        <v>33</v>
      </c>
      <c r="B89" s="16">
        <v>6402</v>
      </c>
      <c r="C89" s="16">
        <v>5364</v>
      </c>
      <c r="D89" s="17" t="s">
        <v>34</v>
      </c>
      <c r="E89" s="16">
        <v>14052</v>
      </c>
      <c r="F89" s="17" t="s">
        <v>67</v>
      </c>
      <c r="G89" s="16">
        <v>33092</v>
      </c>
      <c r="H89" s="18">
        <v>0</v>
      </c>
      <c r="I89" s="18">
        <v>103.1</v>
      </c>
      <c r="J89" s="19">
        <v>0</v>
      </c>
    </row>
    <row r="90" spans="1:10" ht="15" customHeight="1" x14ac:dyDescent="0.25">
      <c r="A90" s="16">
        <v>33</v>
      </c>
      <c r="B90" s="16">
        <v>6402</v>
      </c>
      <c r="C90" s="16">
        <v>5364</v>
      </c>
      <c r="D90" s="17" t="s">
        <v>34</v>
      </c>
      <c r="E90" s="16">
        <v>14065</v>
      </c>
      <c r="F90" s="17" t="s">
        <v>68</v>
      </c>
      <c r="G90" s="16">
        <v>33092</v>
      </c>
      <c r="H90" s="18">
        <v>0</v>
      </c>
      <c r="I90" s="18">
        <v>36.1</v>
      </c>
      <c r="J90" s="19">
        <v>0</v>
      </c>
    </row>
    <row r="91" spans="1:10" ht="15" customHeight="1" x14ac:dyDescent="0.25">
      <c r="A91"/>
      <c r="B91"/>
      <c r="C91"/>
      <c r="D91"/>
      <c r="E91"/>
      <c r="F91"/>
      <c r="G91"/>
      <c r="H91"/>
      <c r="I91"/>
      <c r="J91"/>
    </row>
    <row r="92" spans="1:10" ht="15" customHeight="1" x14ac:dyDescent="0.25">
      <c r="A92" s="4" t="s">
        <v>347</v>
      </c>
      <c r="B92" s="4"/>
      <c r="C92" s="4"/>
      <c r="D92" s="5"/>
      <c r="E92" s="4"/>
      <c r="F92" s="5"/>
      <c r="G92" s="4"/>
      <c r="H92" s="10">
        <f>SUM(H73:H91)</f>
        <v>13790</v>
      </c>
      <c r="I92" s="10">
        <f>SUM(I73:I91)</f>
        <v>18059.299999999996</v>
      </c>
      <c r="J92" s="11">
        <f>SUM(J73:J91)</f>
        <v>43723</v>
      </c>
    </row>
    <row r="93" spans="1:10" ht="15" customHeight="1" x14ac:dyDescent="0.25">
      <c r="A93"/>
      <c r="B93"/>
      <c r="C93"/>
      <c r="D93"/>
      <c r="E93"/>
      <c r="F93"/>
      <c r="G93"/>
      <c r="H93"/>
      <c r="I93"/>
      <c r="J93"/>
    </row>
    <row r="94" spans="1:10" ht="15" customHeight="1" x14ac:dyDescent="0.25">
      <c r="A94" s="6" t="s">
        <v>346</v>
      </c>
      <c r="B94" s="6"/>
      <c r="C94" s="6"/>
      <c r="D94" s="7"/>
      <c r="E94" s="6"/>
      <c r="F94" s="7"/>
      <c r="G94" s="6"/>
      <c r="H94" s="12">
        <f>H92</f>
        <v>13790</v>
      </c>
      <c r="I94" s="12">
        <f>I92</f>
        <v>18059.299999999996</v>
      </c>
      <c r="J94" s="13">
        <f>J92</f>
        <v>43723</v>
      </c>
    </row>
    <row r="95" spans="1:10" ht="15" customHeight="1" x14ac:dyDescent="0.25">
      <c r="A95"/>
      <c r="B95"/>
      <c r="C95"/>
      <c r="D95"/>
      <c r="E95"/>
      <c r="F95"/>
      <c r="G95"/>
      <c r="H95"/>
      <c r="I95"/>
      <c r="J95"/>
    </row>
    <row r="96" spans="1:10" s="22" customFormat="1" ht="30" customHeight="1" x14ac:dyDescent="0.25">
      <c r="A96" s="48" t="s">
        <v>363</v>
      </c>
      <c r="B96" s="47"/>
      <c r="C96" s="47"/>
      <c r="D96" s="47"/>
      <c r="E96" s="47"/>
      <c r="F96" s="47"/>
      <c r="G96" s="47"/>
      <c r="H96" s="47"/>
      <c r="I96" s="47"/>
      <c r="J96" s="47"/>
    </row>
    <row r="97" spans="1:10" ht="15" customHeight="1" x14ac:dyDescent="0.25">
      <c r="A97"/>
      <c r="B97"/>
      <c r="C97"/>
      <c r="D97"/>
      <c r="E97"/>
      <c r="F97"/>
      <c r="G97"/>
      <c r="H97"/>
      <c r="I97"/>
      <c r="J97"/>
    </row>
    <row r="98" spans="1:10" ht="15" customHeight="1" x14ac:dyDescent="0.25">
      <c r="A98" s="16">
        <v>34</v>
      </c>
      <c r="B98" s="16"/>
      <c r="C98" s="16">
        <v>4112</v>
      </c>
      <c r="D98" s="17" t="s">
        <v>75</v>
      </c>
      <c r="E98" s="16"/>
      <c r="F98" s="17"/>
      <c r="G98" s="16"/>
      <c r="H98" s="18">
        <v>25424.7</v>
      </c>
      <c r="I98" s="18">
        <v>25424.7</v>
      </c>
      <c r="J98" s="19">
        <v>25588</v>
      </c>
    </row>
    <row r="99" spans="1:10" ht="15" customHeight="1" x14ac:dyDescent="0.25">
      <c r="A99"/>
      <c r="B99"/>
      <c r="C99"/>
      <c r="D99"/>
      <c r="E99"/>
      <c r="F99"/>
      <c r="G99"/>
      <c r="H99"/>
      <c r="I99"/>
      <c r="J99"/>
    </row>
    <row r="100" spans="1:10" ht="15" customHeight="1" x14ac:dyDescent="0.25">
      <c r="A100" s="4" t="s">
        <v>345</v>
      </c>
      <c r="B100" s="4"/>
      <c r="C100" s="4"/>
      <c r="D100" s="5"/>
      <c r="E100" s="4"/>
      <c r="F100" s="5"/>
      <c r="G100" s="4"/>
      <c r="H100" s="10">
        <f>SUM(H97:H99)</f>
        <v>25424.7</v>
      </c>
      <c r="I100" s="10">
        <f>SUM(I97:I99)</f>
        <v>25424.7</v>
      </c>
      <c r="J100" s="11">
        <f>SUM(J97:J99)</f>
        <v>25588</v>
      </c>
    </row>
    <row r="101" spans="1:10" ht="15" customHeight="1" x14ac:dyDescent="0.25">
      <c r="A101"/>
      <c r="B101"/>
      <c r="C101"/>
      <c r="D101"/>
      <c r="E101"/>
      <c r="F101"/>
      <c r="G101"/>
      <c r="H101"/>
      <c r="I101"/>
      <c r="J101"/>
    </row>
    <row r="102" spans="1:10" ht="15" customHeight="1" x14ac:dyDescent="0.25">
      <c r="A102" s="6" t="s">
        <v>344</v>
      </c>
      <c r="B102" s="6"/>
      <c r="C102" s="6"/>
      <c r="D102" s="7"/>
      <c r="E102" s="6"/>
      <c r="F102" s="7"/>
      <c r="G102" s="6"/>
      <c r="H102" s="12">
        <f>H100</f>
        <v>25424.7</v>
      </c>
      <c r="I102" s="12">
        <f>I100</f>
        <v>25424.7</v>
      </c>
      <c r="J102" s="13">
        <f>J100</f>
        <v>25588</v>
      </c>
    </row>
    <row r="103" spans="1:10" ht="15" customHeight="1" x14ac:dyDescent="0.25">
      <c r="A103"/>
      <c r="B103"/>
      <c r="C103"/>
      <c r="D103"/>
      <c r="E103"/>
      <c r="F103"/>
      <c r="G103"/>
      <c r="H103"/>
      <c r="I103"/>
      <c r="J103"/>
    </row>
    <row r="104" spans="1:10" s="22" customFormat="1" ht="30" customHeight="1" x14ac:dyDescent="0.25">
      <c r="A104" s="48" t="s">
        <v>362</v>
      </c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ht="15" customHeight="1" x14ac:dyDescent="0.25">
      <c r="A105"/>
      <c r="B105"/>
      <c r="C105"/>
      <c r="D105"/>
      <c r="E105"/>
      <c r="F105"/>
      <c r="G105"/>
      <c r="H105"/>
      <c r="I105"/>
      <c r="J105"/>
    </row>
    <row r="106" spans="1:10" ht="15" customHeight="1" x14ac:dyDescent="0.25">
      <c r="A106" s="16">
        <v>35</v>
      </c>
      <c r="B106" s="16"/>
      <c r="C106" s="16">
        <v>8115</v>
      </c>
      <c r="D106" s="17" t="s">
        <v>76</v>
      </c>
      <c r="E106" s="16"/>
      <c r="F106" s="17"/>
      <c r="G106" s="16"/>
      <c r="H106" s="18">
        <v>0</v>
      </c>
      <c r="I106" s="18">
        <v>104035.1</v>
      </c>
      <c r="J106" s="19">
        <v>0</v>
      </c>
    </row>
    <row r="107" spans="1:10" ht="15" customHeight="1" x14ac:dyDescent="0.25">
      <c r="A107" s="16">
        <v>35</v>
      </c>
      <c r="B107" s="16"/>
      <c r="C107" s="16">
        <v>8123</v>
      </c>
      <c r="D107" s="17" t="s">
        <v>77</v>
      </c>
      <c r="E107" s="16"/>
      <c r="F107" s="17"/>
      <c r="G107" s="16"/>
      <c r="H107" s="18">
        <v>0</v>
      </c>
      <c r="I107" s="18">
        <v>74500</v>
      </c>
      <c r="J107" s="19">
        <v>0</v>
      </c>
    </row>
    <row r="108" spans="1:10" ht="15" customHeight="1" x14ac:dyDescent="0.25">
      <c r="A108"/>
      <c r="B108"/>
      <c r="C108"/>
      <c r="D108"/>
      <c r="E108"/>
      <c r="F108"/>
      <c r="G108"/>
      <c r="H108"/>
      <c r="I108"/>
      <c r="J108"/>
    </row>
    <row r="109" spans="1:10" ht="15" customHeight="1" x14ac:dyDescent="0.25">
      <c r="A109" s="4" t="s">
        <v>338</v>
      </c>
      <c r="B109" s="4"/>
      <c r="C109" s="4"/>
      <c r="D109" s="5"/>
      <c r="E109" s="4"/>
      <c r="F109" s="5"/>
      <c r="G109" s="4"/>
      <c r="H109" s="10">
        <f>SUM(H105:H108)</f>
        <v>0</v>
      </c>
      <c r="I109" s="10">
        <f t="shared" ref="I109:J109" si="0">SUM(I105:I108)</f>
        <v>178535.1</v>
      </c>
      <c r="J109" s="10">
        <f t="shared" si="0"/>
        <v>0</v>
      </c>
    </row>
    <row r="110" spans="1:10" ht="15" customHeight="1" x14ac:dyDescent="0.25">
      <c r="A110"/>
      <c r="B110"/>
      <c r="C110"/>
      <c r="D110"/>
      <c r="E110"/>
      <c r="F110"/>
      <c r="G110"/>
      <c r="H110"/>
      <c r="I110"/>
      <c r="J110"/>
    </row>
    <row r="111" spans="1:10" ht="15" customHeight="1" x14ac:dyDescent="0.25">
      <c r="A111" s="16">
        <v>35</v>
      </c>
      <c r="B111" s="16"/>
      <c r="C111" s="16">
        <v>8124</v>
      </c>
      <c r="D111" s="17" t="s">
        <v>78</v>
      </c>
      <c r="E111" s="16"/>
      <c r="F111" s="17" t="s">
        <v>484</v>
      </c>
      <c r="G111" s="16"/>
      <c r="H111" s="18">
        <v>0</v>
      </c>
      <c r="I111" s="18">
        <v>0</v>
      </c>
      <c r="J111" s="19">
        <v>-74500</v>
      </c>
    </row>
    <row r="112" spans="1:10" ht="15" customHeight="1" x14ac:dyDescent="0.25">
      <c r="A112" s="16">
        <v>35</v>
      </c>
      <c r="B112" s="16"/>
      <c r="C112" s="16">
        <v>8124</v>
      </c>
      <c r="D112" s="17" t="s">
        <v>78</v>
      </c>
      <c r="E112" s="16">
        <v>6121</v>
      </c>
      <c r="F112" s="17" t="s">
        <v>79</v>
      </c>
      <c r="G112" s="16"/>
      <c r="H112" s="18">
        <v>-1066.4000000000001</v>
      </c>
      <c r="I112" s="18">
        <v>-1066.4000000000001</v>
      </c>
      <c r="J112" s="19">
        <v>0</v>
      </c>
    </row>
    <row r="113" spans="1:10" ht="15" customHeight="1" x14ac:dyDescent="0.25">
      <c r="A113" s="16">
        <v>35</v>
      </c>
      <c r="B113" s="16"/>
      <c r="C113" s="16">
        <v>8124</v>
      </c>
      <c r="D113" s="17" t="s">
        <v>78</v>
      </c>
      <c r="E113" s="16">
        <v>14011</v>
      </c>
      <c r="F113" s="17" t="s">
        <v>80</v>
      </c>
      <c r="G113" s="16"/>
      <c r="H113" s="18">
        <v>-1068</v>
      </c>
      <c r="I113" s="18">
        <v>-1068</v>
      </c>
      <c r="J113" s="19">
        <v>-1068</v>
      </c>
    </row>
    <row r="114" spans="1:10" ht="15" customHeight="1" x14ac:dyDescent="0.25">
      <c r="A114"/>
      <c r="B114"/>
      <c r="C114"/>
      <c r="D114"/>
      <c r="E114"/>
      <c r="F114"/>
      <c r="G114"/>
      <c r="H114"/>
      <c r="I114"/>
      <c r="J114"/>
    </row>
    <row r="115" spans="1:10" ht="15" customHeight="1" x14ac:dyDescent="0.25">
      <c r="A115" s="4" t="s">
        <v>343</v>
      </c>
      <c r="B115" s="4"/>
      <c r="C115" s="4"/>
      <c r="D115" s="5"/>
      <c r="E115" s="4"/>
      <c r="F115" s="5"/>
      <c r="G115" s="4"/>
      <c r="H115" s="10">
        <f>SUM(H110:H114)</f>
        <v>-2134.4</v>
      </c>
      <c r="I115" s="10">
        <f t="shared" ref="I115:J115" si="1">SUM(I110:I114)</f>
        <v>-2134.4</v>
      </c>
      <c r="J115" s="10">
        <f t="shared" si="1"/>
        <v>-75568</v>
      </c>
    </row>
    <row r="116" spans="1:10" ht="15" customHeight="1" x14ac:dyDescent="0.25">
      <c r="A116"/>
      <c r="B116"/>
      <c r="C116"/>
      <c r="D116"/>
      <c r="E116"/>
      <c r="F116"/>
      <c r="G116"/>
      <c r="H116"/>
      <c r="I116"/>
      <c r="J116"/>
    </row>
    <row r="117" spans="1:10" ht="15" customHeight="1" x14ac:dyDescent="0.25">
      <c r="A117" s="6" t="s">
        <v>342</v>
      </c>
      <c r="B117" s="6"/>
      <c r="C117" s="6"/>
      <c r="D117" s="7"/>
      <c r="E117" s="6"/>
      <c r="F117" s="7"/>
      <c r="G117" s="6"/>
      <c r="H117" s="12">
        <f>H109+H115</f>
        <v>-2134.4</v>
      </c>
      <c r="I117" s="12">
        <f t="shared" ref="I117:J117" si="2">I109+I115</f>
        <v>176400.7</v>
      </c>
      <c r="J117" s="12">
        <f t="shared" si="2"/>
        <v>-75568</v>
      </c>
    </row>
    <row r="118" spans="1:10" ht="15" customHeight="1" x14ac:dyDescent="0.25">
      <c r="A118"/>
      <c r="B118"/>
      <c r="C118"/>
      <c r="D118"/>
      <c r="E118"/>
      <c r="F118"/>
      <c r="G118"/>
      <c r="H118"/>
      <c r="I118"/>
      <c r="J118"/>
    </row>
    <row r="119" spans="1:10" s="22" customFormat="1" ht="30" customHeight="1" x14ac:dyDescent="0.25">
      <c r="A119" s="48" t="s">
        <v>361</v>
      </c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ht="15" customHeight="1" x14ac:dyDescent="0.25">
      <c r="A120"/>
      <c r="B120"/>
      <c r="C120"/>
      <c r="D120"/>
      <c r="E120"/>
      <c r="F120"/>
      <c r="G120"/>
      <c r="H120"/>
      <c r="I120"/>
      <c r="J120"/>
    </row>
    <row r="121" spans="1:10" ht="15" customHeight="1" x14ac:dyDescent="0.25">
      <c r="A121" s="16">
        <v>36</v>
      </c>
      <c r="B121" s="16"/>
      <c r="C121" s="16">
        <v>1111</v>
      </c>
      <c r="D121" s="17" t="s">
        <v>81</v>
      </c>
      <c r="E121" s="16"/>
      <c r="F121" s="17"/>
      <c r="G121" s="16"/>
      <c r="H121" s="18">
        <v>28000</v>
      </c>
      <c r="I121" s="18">
        <v>28000</v>
      </c>
      <c r="J121" s="19">
        <v>36700</v>
      </c>
    </row>
    <row r="122" spans="1:10" ht="15" customHeight="1" x14ac:dyDescent="0.25">
      <c r="A122" s="16">
        <v>36</v>
      </c>
      <c r="B122" s="16"/>
      <c r="C122" s="16">
        <v>1112</v>
      </c>
      <c r="D122" s="17" t="s">
        <v>82</v>
      </c>
      <c r="E122" s="16"/>
      <c r="F122" s="17"/>
      <c r="G122" s="16"/>
      <c r="H122" s="18">
        <v>2000</v>
      </c>
      <c r="I122" s="18">
        <v>2000</v>
      </c>
      <c r="J122" s="19">
        <v>3200</v>
      </c>
    </row>
    <row r="123" spans="1:10" ht="15" customHeight="1" x14ac:dyDescent="0.25">
      <c r="A123" s="16">
        <v>36</v>
      </c>
      <c r="B123" s="16"/>
      <c r="C123" s="16">
        <v>1113</v>
      </c>
      <c r="D123" s="17" t="s">
        <v>83</v>
      </c>
      <c r="E123" s="16"/>
      <c r="F123" s="17"/>
      <c r="G123" s="16"/>
      <c r="H123" s="18">
        <v>4500</v>
      </c>
      <c r="I123" s="18">
        <v>4500</v>
      </c>
      <c r="J123" s="19">
        <v>5700</v>
      </c>
    </row>
    <row r="124" spans="1:10" ht="15" customHeight="1" x14ac:dyDescent="0.25">
      <c r="A124" s="16">
        <v>36</v>
      </c>
      <c r="B124" s="16"/>
      <c r="C124" s="16">
        <v>1121</v>
      </c>
      <c r="D124" s="17" t="s">
        <v>84</v>
      </c>
      <c r="E124" s="16"/>
      <c r="F124" s="17"/>
      <c r="G124" s="16"/>
      <c r="H124" s="18">
        <v>36000</v>
      </c>
      <c r="I124" s="18">
        <v>36000</v>
      </c>
      <c r="J124" s="19">
        <v>47900</v>
      </c>
    </row>
    <row r="125" spans="1:10" ht="15" customHeight="1" x14ac:dyDescent="0.25">
      <c r="A125" s="16">
        <v>36</v>
      </c>
      <c r="B125" s="16"/>
      <c r="C125" s="16">
        <v>1122</v>
      </c>
      <c r="D125" s="17" t="s">
        <v>85</v>
      </c>
      <c r="E125" s="16"/>
      <c r="F125" s="17"/>
      <c r="G125" s="16"/>
      <c r="H125" s="18">
        <v>2000</v>
      </c>
      <c r="I125" s="18">
        <v>9602</v>
      </c>
      <c r="J125" s="19">
        <v>2000</v>
      </c>
    </row>
    <row r="126" spans="1:10" ht="15" customHeight="1" x14ac:dyDescent="0.25">
      <c r="A126" s="16">
        <v>36</v>
      </c>
      <c r="B126" s="16"/>
      <c r="C126" s="16">
        <v>1211</v>
      </c>
      <c r="D126" s="17" t="s">
        <v>86</v>
      </c>
      <c r="E126" s="16"/>
      <c r="F126" s="17"/>
      <c r="G126" s="16"/>
      <c r="H126" s="18">
        <v>73000</v>
      </c>
      <c r="I126" s="18">
        <v>73000</v>
      </c>
      <c r="J126" s="19">
        <v>90700</v>
      </c>
    </row>
    <row r="127" spans="1:10" ht="15" customHeight="1" x14ac:dyDescent="0.25">
      <c r="A127" s="16">
        <v>36</v>
      </c>
      <c r="B127" s="16"/>
      <c r="C127" s="16">
        <v>1341</v>
      </c>
      <c r="D127" s="17" t="s">
        <v>87</v>
      </c>
      <c r="E127" s="16"/>
      <c r="F127" s="17"/>
      <c r="G127" s="16"/>
      <c r="H127" s="18">
        <v>140</v>
      </c>
      <c r="I127" s="18">
        <v>140</v>
      </c>
      <c r="J127" s="19">
        <v>120</v>
      </c>
    </row>
    <row r="128" spans="1:10" ht="15" customHeight="1" x14ac:dyDescent="0.25">
      <c r="A128" s="16">
        <v>36</v>
      </c>
      <c r="B128" s="16"/>
      <c r="C128" s="16">
        <v>1345</v>
      </c>
      <c r="D128" s="17" t="s">
        <v>88</v>
      </c>
      <c r="E128" s="16"/>
      <c r="F128" s="17"/>
      <c r="G128" s="16"/>
      <c r="H128" s="18">
        <v>4300</v>
      </c>
      <c r="I128" s="18">
        <v>5700</v>
      </c>
      <c r="J128" s="19">
        <v>6000</v>
      </c>
    </row>
    <row r="129" spans="1:10" ht="15" customHeight="1" x14ac:dyDescent="0.25">
      <c r="A129" s="16">
        <v>36</v>
      </c>
      <c r="B129" s="16"/>
      <c r="C129" s="16">
        <v>1361</v>
      </c>
      <c r="D129" s="17" t="s">
        <v>30</v>
      </c>
      <c r="E129" s="16">
        <v>136141</v>
      </c>
      <c r="F129" s="17" t="s">
        <v>89</v>
      </c>
      <c r="G129" s="16"/>
      <c r="H129" s="18">
        <v>2</v>
      </c>
      <c r="I129" s="18">
        <v>2</v>
      </c>
      <c r="J129" s="19">
        <v>1</v>
      </c>
    </row>
    <row r="130" spans="1:10" ht="15" customHeight="1" x14ac:dyDescent="0.25">
      <c r="A130" s="16">
        <v>36</v>
      </c>
      <c r="B130" s="16"/>
      <c r="C130" s="16">
        <v>1383</v>
      </c>
      <c r="D130" s="17" t="s">
        <v>90</v>
      </c>
      <c r="E130" s="16"/>
      <c r="F130" s="17"/>
      <c r="G130" s="16"/>
      <c r="H130" s="18">
        <v>1</v>
      </c>
      <c r="I130" s="18">
        <v>1</v>
      </c>
      <c r="J130" s="19">
        <v>1</v>
      </c>
    </row>
    <row r="131" spans="1:10" ht="15" customHeight="1" x14ac:dyDescent="0.25">
      <c r="A131" s="16">
        <v>36</v>
      </c>
      <c r="B131" s="16"/>
      <c r="C131" s="16">
        <v>1386</v>
      </c>
      <c r="D131" s="17" t="s">
        <v>91</v>
      </c>
      <c r="E131" s="16"/>
      <c r="F131" s="17"/>
      <c r="G131" s="16"/>
      <c r="H131" s="18">
        <v>500</v>
      </c>
      <c r="I131" s="18">
        <v>500</v>
      </c>
      <c r="J131" s="19">
        <v>1000</v>
      </c>
    </row>
    <row r="132" spans="1:10" ht="15" customHeight="1" x14ac:dyDescent="0.25">
      <c r="A132" s="16">
        <v>36</v>
      </c>
      <c r="B132" s="16"/>
      <c r="C132" s="16">
        <v>1387</v>
      </c>
      <c r="D132" s="17" t="s">
        <v>92</v>
      </c>
      <c r="E132" s="16"/>
      <c r="F132" s="17"/>
      <c r="G132" s="16"/>
      <c r="H132" s="18">
        <v>2000</v>
      </c>
      <c r="I132" s="18">
        <v>2000</v>
      </c>
      <c r="J132" s="19">
        <v>2000</v>
      </c>
    </row>
    <row r="133" spans="1:10" ht="15" customHeight="1" x14ac:dyDescent="0.25">
      <c r="A133" s="16">
        <v>36</v>
      </c>
      <c r="B133" s="16"/>
      <c r="C133" s="16">
        <v>1511</v>
      </c>
      <c r="D133" s="17" t="s">
        <v>93</v>
      </c>
      <c r="E133" s="16"/>
      <c r="F133" s="17"/>
      <c r="G133" s="16"/>
      <c r="H133" s="18">
        <v>21000</v>
      </c>
      <c r="I133" s="18">
        <v>21000</v>
      </c>
      <c r="J133" s="19">
        <v>21000</v>
      </c>
    </row>
    <row r="134" spans="1:10" ht="15" customHeight="1" x14ac:dyDescent="0.25">
      <c r="A134"/>
      <c r="B134"/>
      <c r="C134"/>
      <c r="D134"/>
      <c r="E134"/>
      <c r="F134"/>
      <c r="G134"/>
      <c r="H134"/>
      <c r="I134"/>
      <c r="J134"/>
    </row>
    <row r="135" spans="1:10" ht="15" customHeight="1" x14ac:dyDescent="0.25">
      <c r="A135" s="4" t="s">
        <v>447</v>
      </c>
      <c r="B135" s="4"/>
      <c r="C135" s="4"/>
      <c r="D135" s="5"/>
      <c r="E135" s="4"/>
      <c r="F135" s="5"/>
      <c r="G135" s="4"/>
      <c r="H135" s="10">
        <f>SUM(H120:H134)</f>
        <v>173443</v>
      </c>
      <c r="I135" s="10">
        <f t="shared" ref="I135:J135" si="3">SUM(I120:I134)</f>
        <v>182445</v>
      </c>
      <c r="J135" s="10">
        <f t="shared" si="3"/>
        <v>216322</v>
      </c>
    </row>
    <row r="136" spans="1:10" ht="15" customHeight="1" x14ac:dyDescent="0.25">
      <c r="A136"/>
      <c r="B136"/>
      <c r="C136"/>
      <c r="D136"/>
      <c r="E136"/>
      <c r="F136"/>
      <c r="G136"/>
      <c r="H136"/>
      <c r="I136"/>
      <c r="J136"/>
    </row>
    <row r="137" spans="1:10" ht="15" customHeight="1" x14ac:dyDescent="0.25">
      <c r="A137" s="16">
        <v>36</v>
      </c>
      <c r="B137" s="16">
        <v>6171</v>
      </c>
      <c r="C137" s="16">
        <v>2143</v>
      </c>
      <c r="D137" s="17" t="s">
        <v>94</v>
      </c>
      <c r="E137" s="16"/>
      <c r="F137" s="17"/>
      <c r="G137" s="16"/>
      <c r="H137" s="18">
        <v>20</v>
      </c>
      <c r="I137" s="18">
        <v>20</v>
      </c>
      <c r="J137" s="19">
        <v>20</v>
      </c>
    </row>
    <row r="138" spans="1:10" ht="15" customHeight="1" x14ac:dyDescent="0.25">
      <c r="A138" s="16">
        <v>36</v>
      </c>
      <c r="B138" s="16">
        <v>6310</v>
      </c>
      <c r="C138" s="16">
        <v>2141</v>
      </c>
      <c r="D138" s="17" t="s">
        <v>95</v>
      </c>
      <c r="E138" s="16"/>
      <c r="F138" s="17"/>
      <c r="G138" s="16"/>
      <c r="H138" s="18">
        <v>10</v>
      </c>
      <c r="I138" s="18">
        <v>10</v>
      </c>
      <c r="J138" s="19">
        <v>10</v>
      </c>
    </row>
    <row r="139" spans="1:10" ht="15" customHeight="1" x14ac:dyDescent="0.25">
      <c r="A139"/>
      <c r="B139"/>
      <c r="C139"/>
      <c r="D139"/>
      <c r="E139"/>
      <c r="F139"/>
      <c r="G139"/>
      <c r="H139"/>
      <c r="I139"/>
      <c r="J139"/>
    </row>
    <row r="140" spans="1:10" ht="15" customHeight="1" x14ac:dyDescent="0.25">
      <c r="A140" s="4" t="s">
        <v>448</v>
      </c>
      <c r="B140" s="4"/>
      <c r="C140" s="4"/>
      <c r="D140" s="5"/>
      <c r="E140" s="4"/>
      <c r="F140" s="5"/>
      <c r="G140" s="4"/>
      <c r="H140" s="10">
        <f>SUM(H136:H139)</f>
        <v>30</v>
      </c>
      <c r="I140" s="10">
        <f t="shared" ref="I140:J140" si="4">SUM(I136:I139)</f>
        <v>30</v>
      </c>
      <c r="J140" s="10">
        <f t="shared" si="4"/>
        <v>30</v>
      </c>
    </row>
    <row r="141" spans="1:10" ht="15" customHeight="1" x14ac:dyDescent="0.25">
      <c r="A141"/>
      <c r="B141"/>
      <c r="C141"/>
      <c r="D141"/>
      <c r="E141"/>
      <c r="F141"/>
      <c r="G141"/>
      <c r="H141"/>
      <c r="I141"/>
      <c r="J141"/>
    </row>
    <row r="142" spans="1:10" ht="15" customHeight="1" x14ac:dyDescent="0.25">
      <c r="A142" s="16">
        <v>36</v>
      </c>
      <c r="B142" s="16"/>
      <c r="C142" s="16">
        <v>4121</v>
      </c>
      <c r="D142" s="17" t="s">
        <v>8</v>
      </c>
      <c r="E142" s="16"/>
      <c r="F142" s="17"/>
      <c r="G142" s="16"/>
      <c r="H142" s="18">
        <v>1300</v>
      </c>
      <c r="I142" s="18">
        <v>1350</v>
      </c>
      <c r="J142" s="19">
        <v>1318.5</v>
      </c>
    </row>
    <row r="143" spans="1:10" ht="15" customHeight="1" x14ac:dyDescent="0.25">
      <c r="A143"/>
      <c r="B143"/>
      <c r="C143"/>
      <c r="D143"/>
      <c r="E143"/>
      <c r="F143"/>
      <c r="G143"/>
      <c r="H143"/>
      <c r="I143"/>
      <c r="J143"/>
    </row>
    <row r="144" spans="1:10" ht="15" customHeight="1" x14ac:dyDescent="0.25">
      <c r="A144" s="4" t="s">
        <v>449</v>
      </c>
      <c r="B144" s="4"/>
      <c r="C144" s="4"/>
      <c r="D144" s="5"/>
      <c r="E144" s="4"/>
      <c r="F144" s="5"/>
      <c r="G144" s="4"/>
      <c r="H144" s="10">
        <f>SUM(H141:H143)</f>
        <v>1300</v>
      </c>
      <c r="I144" s="10">
        <f>SUM(I141:I143)</f>
        <v>1350</v>
      </c>
      <c r="J144" s="10">
        <f t="shared" ref="J144" si="5">SUM(J141:J143)</f>
        <v>1318.5</v>
      </c>
    </row>
    <row r="145" spans="1:10" ht="15" customHeight="1" x14ac:dyDescent="0.25">
      <c r="A145"/>
      <c r="B145"/>
      <c r="C145"/>
      <c r="D145"/>
      <c r="E145"/>
      <c r="F145"/>
      <c r="G145"/>
      <c r="H145"/>
      <c r="I145"/>
      <c r="J145"/>
    </row>
    <row r="146" spans="1:10" ht="15" customHeight="1" x14ac:dyDescent="0.25">
      <c r="A146" s="6" t="s">
        <v>341</v>
      </c>
      <c r="B146" s="6"/>
      <c r="C146" s="6"/>
      <c r="D146" s="7"/>
      <c r="E146" s="6"/>
      <c r="F146" s="7"/>
      <c r="G146" s="6"/>
      <c r="H146" s="12">
        <f>H135+H140+H144</f>
        <v>174773</v>
      </c>
      <c r="I146" s="12">
        <f t="shared" ref="I146:J146" si="6">I135+I140+I144</f>
        <v>183825</v>
      </c>
      <c r="J146" s="12">
        <f t="shared" si="6"/>
        <v>217670.5</v>
      </c>
    </row>
    <row r="147" spans="1:10" ht="15" customHeight="1" x14ac:dyDescent="0.25">
      <c r="A147"/>
      <c r="B147"/>
      <c r="C147"/>
      <c r="D147"/>
      <c r="E147"/>
      <c r="F147"/>
      <c r="G147"/>
      <c r="H147"/>
      <c r="I147"/>
      <c r="J147"/>
    </row>
    <row r="148" spans="1:10" ht="15" customHeight="1" x14ac:dyDescent="0.25">
      <c r="A148" s="16">
        <v>36</v>
      </c>
      <c r="B148" s="16">
        <v>2292</v>
      </c>
      <c r="C148" s="16">
        <v>5323</v>
      </c>
      <c r="D148" s="17" t="s">
        <v>96</v>
      </c>
      <c r="E148" s="16"/>
      <c r="F148" s="17" t="s">
        <v>488</v>
      </c>
      <c r="G148" s="16"/>
      <c r="H148" s="18">
        <v>717</v>
      </c>
      <c r="I148" s="18">
        <v>717</v>
      </c>
      <c r="J148" s="19">
        <v>725.8</v>
      </c>
    </row>
    <row r="149" spans="1:10" ht="15" customHeight="1" x14ac:dyDescent="0.25">
      <c r="A149" s="16">
        <v>36</v>
      </c>
      <c r="B149" s="16">
        <v>3111</v>
      </c>
      <c r="C149" s="16">
        <v>5164</v>
      </c>
      <c r="D149" s="17" t="s">
        <v>97</v>
      </c>
      <c r="E149" s="16"/>
      <c r="F149" s="17" t="s">
        <v>487</v>
      </c>
      <c r="G149" s="16"/>
      <c r="H149" s="18">
        <v>1100</v>
      </c>
      <c r="I149" s="18">
        <v>1100</v>
      </c>
      <c r="J149" s="19">
        <v>1150</v>
      </c>
    </row>
    <row r="150" spans="1:10" ht="15" customHeight="1" x14ac:dyDescent="0.25">
      <c r="A150" s="16">
        <v>36</v>
      </c>
      <c r="B150" s="16">
        <v>3113</v>
      </c>
      <c r="C150" s="16">
        <v>5329</v>
      </c>
      <c r="D150" s="17" t="s">
        <v>98</v>
      </c>
      <c r="E150" s="16">
        <v>582</v>
      </c>
      <c r="F150" s="17" t="s">
        <v>486</v>
      </c>
      <c r="G150" s="16"/>
      <c r="H150" s="18">
        <v>213.6</v>
      </c>
      <c r="I150" s="18">
        <v>213.6</v>
      </c>
      <c r="J150" s="19">
        <v>214.5</v>
      </c>
    </row>
    <row r="151" spans="1:10" ht="15" customHeight="1" x14ac:dyDescent="0.25">
      <c r="A151" s="16">
        <v>36</v>
      </c>
      <c r="B151" s="16">
        <v>3399</v>
      </c>
      <c r="C151" s="16">
        <v>5179</v>
      </c>
      <c r="D151" s="17" t="s">
        <v>99</v>
      </c>
      <c r="E151" s="16">
        <v>407</v>
      </c>
      <c r="F151" s="17" t="s">
        <v>100</v>
      </c>
      <c r="G151" s="16"/>
      <c r="H151" s="18">
        <v>37</v>
      </c>
      <c r="I151" s="18">
        <v>37</v>
      </c>
      <c r="J151" s="19">
        <v>38</v>
      </c>
    </row>
    <row r="152" spans="1:10" ht="15" customHeight="1" x14ac:dyDescent="0.25">
      <c r="A152" s="16">
        <v>36</v>
      </c>
      <c r="B152" s="16">
        <v>3429</v>
      </c>
      <c r="C152" s="16">
        <v>5179</v>
      </c>
      <c r="D152" s="17" t="s">
        <v>99</v>
      </c>
      <c r="E152" s="16">
        <v>408</v>
      </c>
      <c r="F152" s="17" t="s">
        <v>101</v>
      </c>
      <c r="G152" s="16"/>
      <c r="H152" s="18">
        <v>25</v>
      </c>
      <c r="I152" s="18">
        <v>25</v>
      </c>
      <c r="J152" s="19">
        <v>25</v>
      </c>
    </row>
    <row r="153" spans="1:10" ht="15" customHeight="1" x14ac:dyDescent="0.25">
      <c r="A153" s="16">
        <v>36</v>
      </c>
      <c r="B153" s="16">
        <v>3639</v>
      </c>
      <c r="C153" s="16">
        <v>5141</v>
      </c>
      <c r="D153" s="17" t="s">
        <v>102</v>
      </c>
      <c r="E153" s="16"/>
      <c r="F153" s="17" t="s">
        <v>485</v>
      </c>
      <c r="G153" s="16"/>
      <c r="H153" s="18">
        <v>2000</v>
      </c>
      <c r="I153" s="18">
        <v>2000</v>
      </c>
      <c r="J153" s="19">
        <v>3700</v>
      </c>
    </row>
    <row r="154" spans="1:10" ht="15" customHeight="1" x14ac:dyDescent="0.25">
      <c r="A154" s="16">
        <v>36</v>
      </c>
      <c r="B154" s="16">
        <v>3639</v>
      </c>
      <c r="C154" s="16">
        <v>5141</v>
      </c>
      <c r="D154" s="17" t="s">
        <v>102</v>
      </c>
      <c r="E154" s="16">
        <v>6121</v>
      </c>
      <c r="F154" s="17" t="s">
        <v>79</v>
      </c>
      <c r="G154" s="16"/>
      <c r="H154" s="18">
        <v>150</v>
      </c>
      <c r="I154" s="18">
        <v>150</v>
      </c>
      <c r="J154" s="19">
        <v>0</v>
      </c>
    </row>
    <row r="155" spans="1:10" ht="15" customHeight="1" x14ac:dyDescent="0.25">
      <c r="A155" s="16">
        <v>36</v>
      </c>
      <c r="B155" s="16">
        <v>3639</v>
      </c>
      <c r="C155" s="16">
        <v>5141</v>
      </c>
      <c r="D155" s="17" t="s">
        <v>102</v>
      </c>
      <c r="E155" s="16">
        <v>14011</v>
      </c>
      <c r="F155" s="17" t="s">
        <v>80</v>
      </c>
      <c r="G155" s="16"/>
      <c r="H155" s="18">
        <v>500</v>
      </c>
      <c r="I155" s="18">
        <v>500</v>
      </c>
      <c r="J155" s="19">
        <v>300</v>
      </c>
    </row>
    <row r="156" spans="1:10" ht="15" customHeight="1" x14ac:dyDescent="0.25">
      <c r="A156" s="16">
        <v>36</v>
      </c>
      <c r="B156" s="16">
        <v>3639</v>
      </c>
      <c r="C156" s="16">
        <v>5164</v>
      </c>
      <c r="D156" s="17" t="s">
        <v>97</v>
      </c>
      <c r="E156" s="16"/>
      <c r="F156" s="17" t="s">
        <v>489</v>
      </c>
      <c r="G156" s="16"/>
      <c r="H156" s="18">
        <v>21</v>
      </c>
      <c r="I156" s="18">
        <v>21</v>
      </c>
      <c r="J156" s="19">
        <v>24</v>
      </c>
    </row>
    <row r="157" spans="1:10" ht="15" customHeight="1" x14ac:dyDescent="0.25">
      <c r="A157" s="16">
        <v>36</v>
      </c>
      <c r="B157" s="16">
        <v>3639</v>
      </c>
      <c r="C157" s="16">
        <v>5179</v>
      </c>
      <c r="D157" s="17" t="s">
        <v>99</v>
      </c>
      <c r="E157" s="16">
        <v>406</v>
      </c>
      <c r="F157" s="17" t="s">
        <v>103</v>
      </c>
      <c r="G157" s="16"/>
      <c r="H157" s="18">
        <v>38</v>
      </c>
      <c r="I157" s="18">
        <v>38</v>
      </c>
      <c r="J157" s="19">
        <v>38</v>
      </c>
    </row>
    <row r="158" spans="1:10" ht="15" customHeight="1" x14ac:dyDescent="0.25">
      <c r="A158" s="16">
        <v>36</v>
      </c>
      <c r="B158" s="16">
        <v>3639</v>
      </c>
      <c r="C158" s="16">
        <v>5179</v>
      </c>
      <c r="D158" s="17" t="s">
        <v>99</v>
      </c>
      <c r="E158" s="16">
        <v>409</v>
      </c>
      <c r="F158" s="17" t="s">
        <v>104</v>
      </c>
      <c r="G158" s="16"/>
      <c r="H158" s="18">
        <v>30</v>
      </c>
      <c r="I158" s="18">
        <v>30</v>
      </c>
      <c r="J158" s="19">
        <v>31</v>
      </c>
    </row>
    <row r="159" spans="1:10" ht="15" customHeight="1" x14ac:dyDescent="0.25">
      <c r="A159" s="16">
        <v>36</v>
      </c>
      <c r="B159" s="16">
        <v>3639</v>
      </c>
      <c r="C159" s="16">
        <v>5179</v>
      </c>
      <c r="D159" s="17" t="s">
        <v>99</v>
      </c>
      <c r="E159" s="16">
        <v>412</v>
      </c>
      <c r="F159" s="17" t="s">
        <v>105</v>
      </c>
      <c r="G159" s="16"/>
      <c r="H159" s="18">
        <v>8</v>
      </c>
      <c r="I159" s="18">
        <v>8</v>
      </c>
      <c r="J159" s="19">
        <v>8</v>
      </c>
    </row>
    <row r="160" spans="1:10" ht="15" customHeight="1" x14ac:dyDescent="0.25">
      <c r="A160" s="16">
        <v>36</v>
      </c>
      <c r="B160" s="16">
        <v>3639</v>
      </c>
      <c r="C160" s="16">
        <v>5329</v>
      </c>
      <c r="D160" s="17" t="s">
        <v>98</v>
      </c>
      <c r="E160" s="16">
        <v>405</v>
      </c>
      <c r="F160" s="17" t="s">
        <v>106</v>
      </c>
      <c r="G160" s="16"/>
      <c r="H160" s="18">
        <v>322.7</v>
      </c>
      <c r="I160" s="18">
        <v>322.7</v>
      </c>
      <c r="J160" s="19">
        <v>326.7</v>
      </c>
    </row>
    <row r="161" spans="1:10" ht="15" customHeight="1" x14ac:dyDescent="0.25">
      <c r="A161" s="16">
        <v>36</v>
      </c>
      <c r="B161" s="16">
        <v>3639</v>
      </c>
      <c r="C161" s="16">
        <v>5909</v>
      </c>
      <c r="D161" s="17" t="s">
        <v>107</v>
      </c>
      <c r="E161" s="16"/>
      <c r="F161" s="45" t="s">
        <v>507</v>
      </c>
      <c r="G161" s="16"/>
      <c r="H161" s="18">
        <v>3749.8</v>
      </c>
      <c r="I161" s="18">
        <v>0</v>
      </c>
      <c r="J161" s="19">
        <v>0</v>
      </c>
    </row>
    <row r="162" spans="1:10" ht="15" customHeight="1" x14ac:dyDescent="0.25">
      <c r="A162" s="16">
        <v>36</v>
      </c>
      <c r="B162" s="16">
        <v>3722</v>
      </c>
      <c r="C162" s="16">
        <v>5329</v>
      </c>
      <c r="D162" s="17" t="s">
        <v>98</v>
      </c>
      <c r="E162" s="16">
        <v>405</v>
      </c>
      <c r="F162" s="17" t="s">
        <v>106</v>
      </c>
      <c r="G162" s="16"/>
      <c r="H162" s="18">
        <v>0</v>
      </c>
      <c r="I162" s="18">
        <v>3749.8</v>
      </c>
      <c r="J162" s="19">
        <v>0</v>
      </c>
    </row>
    <row r="163" spans="1:10" ht="15" customHeight="1" x14ac:dyDescent="0.25">
      <c r="A163" s="16">
        <v>36</v>
      </c>
      <c r="B163" s="16">
        <v>3723</v>
      </c>
      <c r="C163" s="16">
        <v>5139</v>
      </c>
      <c r="D163" s="17" t="s">
        <v>21</v>
      </c>
      <c r="E163" s="16"/>
      <c r="F163" s="17" t="s">
        <v>490</v>
      </c>
      <c r="G163" s="16"/>
      <c r="H163" s="18">
        <v>20</v>
      </c>
      <c r="I163" s="18">
        <v>20</v>
      </c>
      <c r="J163" s="19">
        <v>0</v>
      </c>
    </row>
    <row r="164" spans="1:10" ht="15" customHeight="1" x14ac:dyDescent="0.25">
      <c r="A164" s="16">
        <v>36</v>
      </c>
      <c r="B164" s="16">
        <v>6171</v>
      </c>
      <c r="C164" s="16">
        <v>5011</v>
      </c>
      <c r="D164" s="17" t="s">
        <v>108</v>
      </c>
      <c r="E164" s="16"/>
      <c r="F164" s="17" t="s">
        <v>506</v>
      </c>
      <c r="G164" s="16"/>
      <c r="H164" s="18">
        <v>3200</v>
      </c>
      <c r="I164" s="18">
        <v>0</v>
      </c>
      <c r="J164" s="19">
        <v>8500</v>
      </c>
    </row>
    <row r="165" spans="1:10" ht="15" customHeight="1" x14ac:dyDescent="0.25">
      <c r="A165" s="16">
        <v>36</v>
      </c>
      <c r="B165" s="16">
        <v>6171</v>
      </c>
      <c r="C165" s="16">
        <v>5169</v>
      </c>
      <c r="D165" s="17" t="s">
        <v>16</v>
      </c>
      <c r="E165" s="16"/>
      <c r="F165" s="17" t="s">
        <v>491</v>
      </c>
      <c r="G165" s="16"/>
      <c r="H165" s="18">
        <v>0</v>
      </c>
      <c r="I165" s="18">
        <v>260</v>
      </c>
      <c r="J165" s="19">
        <v>0</v>
      </c>
    </row>
    <row r="166" spans="1:10" ht="15" customHeight="1" x14ac:dyDescent="0.25">
      <c r="A166" s="16">
        <v>36</v>
      </c>
      <c r="B166" s="16">
        <v>6310</v>
      </c>
      <c r="C166" s="16">
        <v>5163</v>
      </c>
      <c r="D166" s="17" t="s">
        <v>24</v>
      </c>
      <c r="E166" s="16"/>
      <c r="F166" s="17" t="s">
        <v>492</v>
      </c>
      <c r="G166" s="16"/>
      <c r="H166" s="18">
        <v>250</v>
      </c>
      <c r="I166" s="18">
        <v>250</v>
      </c>
      <c r="J166" s="19">
        <v>250</v>
      </c>
    </row>
    <row r="167" spans="1:10" ht="15" customHeight="1" x14ac:dyDescent="0.25">
      <c r="A167" s="16">
        <v>36</v>
      </c>
      <c r="B167" s="16">
        <v>6399</v>
      </c>
      <c r="C167" s="16">
        <v>5362</v>
      </c>
      <c r="D167" s="17" t="s">
        <v>109</v>
      </c>
      <c r="E167" s="16"/>
      <c r="F167" s="17" t="s">
        <v>493</v>
      </c>
      <c r="G167" s="16"/>
      <c r="H167" s="18">
        <v>200</v>
      </c>
      <c r="I167" s="18">
        <v>200</v>
      </c>
      <c r="J167" s="19">
        <v>200</v>
      </c>
    </row>
    <row r="168" spans="1:10" ht="15" customHeight="1" x14ac:dyDescent="0.25">
      <c r="A168" s="16">
        <v>36</v>
      </c>
      <c r="B168" s="16">
        <v>6399</v>
      </c>
      <c r="C168" s="16">
        <v>5365</v>
      </c>
      <c r="D168" s="17" t="s">
        <v>110</v>
      </c>
      <c r="E168" s="16"/>
      <c r="F168" s="17" t="s">
        <v>494</v>
      </c>
      <c r="G168" s="16"/>
      <c r="H168" s="18">
        <v>2000</v>
      </c>
      <c r="I168" s="18">
        <v>9424</v>
      </c>
      <c r="J168" s="19">
        <v>2000</v>
      </c>
    </row>
    <row r="169" spans="1:10" ht="15" customHeight="1" x14ac:dyDescent="0.25">
      <c r="A169"/>
      <c r="B169"/>
      <c r="C169"/>
      <c r="D169"/>
      <c r="E169"/>
      <c r="F169"/>
      <c r="G169"/>
      <c r="H169"/>
      <c r="I169"/>
      <c r="J169"/>
    </row>
    <row r="170" spans="1:10" ht="15" customHeight="1" x14ac:dyDescent="0.25">
      <c r="A170" s="4" t="s">
        <v>340</v>
      </c>
      <c r="B170" s="4"/>
      <c r="C170" s="4"/>
      <c r="D170" s="5"/>
      <c r="E170" s="4"/>
      <c r="F170" s="5"/>
      <c r="G170" s="4"/>
      <c r="H170" s="10">
        <f>SUM(H147:H169)</f>
        <v>14582.1</v>
      </c>
      <c r="I170" s="10">
        <f>SUM(I147:I169)</f>
        <v>19066.099999999999</v>
      </c>
      <c r="J170" s="11">
        <f>SUM(J147:J169)</f>
        <v>17531</v>
      </c>
    </row>
    <row r="171" spans="1:10" ht="15" customHeight="1" x14ac:dyDescent="0.25">
      <c r="A171"/>
      <c r="B171"/>
      <c r="C171"/>
      <c r="D171"/>
      <c r="E171"/>
      <c r="F171"/>
      <c r="G171"/>
      <c r="H171"/>
      <c r="I171"/>
      <c r="J171"/>
    </row>
    <row r="172" spans="1:10" ht="15" customHeight="1" x14ac:dyDescent="0.25">
      <c r="A172" s="6" t="s">
        <v>339</v>
      </c>
      <c r="B172" s="6"/>
      <c r="C172" s="6"/>
      <c r="D172" s="7"/>
      <c r="E172" s="6"/>
      <c r="F172" s="7"/>
      <c r="G172" s="6"/>
      <c r="H172" s="12">
        <f>H170</f>
        <v>14582.1</v>
      </c>
      <c r="I172" s="12">
        <f>I170</f>
        <v>19066.099999999999</v>
      </c>
      <c r="J172" s="13">
        <f>J170</f>
        <v>17531</v>
      </c>
    </row>
    <row r="173" spans="1:10" ht="15" customHeight="1" x14ac:dyDescent="0.25">
      <c r="A173"/>
      <c r="B173"/>
      <c r="C173"/>
      <c r="D173"/>
      <c r="E173"/>
      <c r="F173"/>
      <c r="G173"/>
      <c r="H173"/>
      <c r="I173"/>
      <c r="J173"/>
    </row>
    <row r="174" spans="1:10" ht="15" customHeight="1" x14ac:dyDescent="0.25">
      <c r="A174" s="16">
        <v>36</v>
      </c>
      <c r="B174" s="16"/>
      <c r="C174" s="16">
        <v>8115</v>
      </c>
      <c r="D174" s="17" t="s">
        <v>76</v>
      </c>
      <c r="E174" s="16"/>
      <c r="F174" s="17"/>
      <c r="G174" s="16"/>
      <c r="H174" s="18">
        <v>17117.5</v>
      </c>
      <c r="I174" s="18">
        <v>17117.5</v>
      </c>
      <c r="J174" s="19">
        <v>0</v>
      </c>
    </row>
    <row r="175" spans="1:10" ht="15" customHeight="1" x14ac:dyDescent="0.25">
      <c r="A175"/>
      <c r="B175"/>
      <c r="C175"/>
      <c r="D175"/>
      <c r="E175"/>
      <c r="F175"/>
      <c r="G175"/>
      <c r="H175"/>
      <c r="I175"/>
      <c r="J175"/>
    </row>
    <row r="176" spans="1:10" ht="15" customHeight="1" x14ac:dyDescent="0.25">
      <c r="A176" s="4" t="s">
        <v>338</v>
      </c>
      <c r="B176" s="4"/>
      <c r="C176" s="4"/>
      <c r="D176" s="5"/>
      <c r="E176" s="4"/>
      <c r="F176" s="5"/>
      <c r="G176" s="4"/>
      <c r="H176" s="10">
        <f>SUM(H173:H175)</f>
        <v>17117.5</v>
      </c>
      <c r="I176" s="10">
        <f>SUM(I173:I175)</f>
        <v>17117.5</v>
      </c>
      <c r="J176" s="11">
        <f>SUM(J173:J175)</f>
        <v>0</v>
      </c>
    </row>
    <row r="177" spans="1:10" ht="15" customHeight="1" x14ac:dyDescent="0.25">
      <c r="A177"/>
      <c r="B177"/>
      <c r="C177"/>
      <c r="D177"/>
      <c r="E177"/>
      <c r="F177"/>
      <c r="G177"/>
      <c r="H177"/>
      <c r="I177"/>
      <c r="J177"/>
    </row>
    <row r="178" spans="1:10" ht="15" customHeight="1" x14ac:dyDescent="0.25">
      <c r="A178" s="6" t="s">
        <v>337</v>
      </c>
      <c r="B178" s="6"/>
      <c r="C178" s="6"/>
      <c r="D178" s="7"/>
      <c r="E178" s="6"/>
      <c r="F178" s="7"/>
      <c r="G178" s="6"/>
      <c r="H178" s="12">
        <f>H176</f>
        <v>17117.5</v>
      </c>
      <c r="I178" s="12">
        <f>I176</f>
        <v>17117.5</v>
      </c>
      <c r="J178" s="13">
        <f>J176</f>
        <v>0</v>
      </c>
    </row>
    <row r="179" spans="1:10" ht="15" customHeight="1" x14ac:dyDescent="0.25">
      <c r="A179"/>
      <c r="B179"/>
      <c r="C179"/>
      <c r="D179"/>
      <c r="E179"/>
      <c r="F179"/>
      <c r="G179"/>
      <c r="H179"/>
      <c r="I179"/>
      <c r="J179"/>
    </row>
    <row r="180" spans="1:10" ht="15" customHeight="1" x14ac:dyDescent="0.25">
      <c r="A180" s="8" t="s">
        <v>336</v>
      </c>
      <c r="B180" s="8"/>
      <c r="C180" s="8"/>
      <c r="D180" s="9"/>
      <c r="E180" s="8"/>
      <c r="F180" s="9"/>
      <c r="G180" s="8"/>
      <c r="H180" s="14">
        <f>H12+H42+H72+H102+H146</f>
        <v>202197.7</v>
      </c>
      <c r="I180" s="14">
        <f>I12+I42+I72+I102+I146</f>
        <v>215972.3</v>
      </c>
      <c r="J180" s="15">
        <f>J12+J42+J72+J102+J146</f>
        <v>243258.5</v>
      </c>
    </row>
    <row r="181" spans="1:10" ht="15" customHeight="1" x14ac:dyDescent="0.25">
      <c r="A181" s="8" t="s">
        <v>335</v>
      </c>
      <c r="B181" s="8"/>
      <c r="C181" s="8"/>
      <c r="D181" s="9"/>
      <c r="E181" s="8"/>
      <c r="F181" s="9"/>
      <c r="G181" s="8"/>
      <c r="H181" s="14">
        <f>H30+H58+H94+H172</f>
        <v>74356.100000000006</v>
      </c>
      <c r="I181" s="14">
        <f>I30+I58+I94+I172</f>
        <v>90109.4</v>
      </c>
      <c r="J181" s="15">
        <f>J30+J58+J94+J172</f>
        <v>112573</v>
      </c>
    </row>
    <row r="182" spans="1:10" ht="15" customHeight="1" x14ac:dyDescent="0.25">
      <c r="A182" s="8" t="s">
        <v>334</v>
      </c>
      <c r="B182" s="8"/>
      <c r="C182" s="8"/>
      <c r="D182" s="9"/>
      <c r="E182" s="8"/>
      <c r="F182" s="9"/>
      <c r="G182" s="8"/>
      <c r="H182" s="14">
        <f>H117+H178</f>
        <v>14983.1</v>
      </c>
      <c r="I182" s="14">
        <f>I117+I178</f>
        <v>193518.2</v>
      </c>
      <c r="J182" s="15">
        <f>J117+J178</f>
        <v>-75568</v>
      </c>
    </row>
    <row r="185" spans="1:10" ht="15" customHeight="1" x14ac:dyDescent="0.25">
      <c r="J185" s="23"/>
    </row>
    <row r="187" spans="1:10" ht="15" customHeight="1" x14ac:dyDescent="0.25">
      <c r="J187" s="23"/>
    </row>
  </sheetData>
  <mergeCells count="7">
    <mergeCell ref="A1:J1"/>
    <mergeCell ref="A119:J119"/>
    <mergeCell ref="A104:J104"/>
    <mergeCell ref="A96:J96"/>
    <mergeCell ref="A60:J60"/>
    <mergeCell ref="A32:J32"/>
    <mergeCell ref="A4:J4"/>
  </mergeCells>
  <pageMargins left="0.19685039369791668" right="0.19685039369791668" top="0.19685039369791668" bottom="0.39370078739583336" header="0.19685039369791668" footer="0.19685039369791668"/>
  <pageSetup paperSize="9" fitToHeight="0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16"/>
  <sheetViews>
    <sheetView tabSelected="1" zoomScale="74" zoomScaleNormal="74" workbookViewId="0">
      <pane ySplit="2" topLeftCell="A101" activePane="bottomLeft" state="frozenSplit"/>
      <selection pane="bottomLeft" activeCell="F95" sqref="F95"/>
    </sheetView>
  </sheetViews>
  <sheetFormatPr defaultRowHeight="15" customHeight="1" x14ac:dyDescent="0.25"/>
  <cols>
    <col min="1" max="3" width="5.5703125" style="1" customWidth="1"/>
    <col min="4" max="4" width="36.5703125" style="2" customWidth="1"/>
    <col min="5" max="5" width="12.85546875" style="1" customWidth="1"/>
    <col min="6" max="6" width="49.5703125" style="2" customWidth="1"/>
    <col min="7" max="7" width="9.85546875" style="1" customWidth="1"/>
    <col min="8" max="10" width="15.5703125" style="3" customWidth="1"/>
    <col min="11" max="11" width="13.5703125" customWidth="1"/>
  </cols>
  <sheetData>
    <row r="1" spans="1:10" s="22" customFormat="1" ht="30" customHeight="1" x14ac:dyDescent="0.25">
      <c r="A1" s="46" t="s">
        <v>111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s="22" customFormat="1" ht="41.25" customHeight="1" x14ac:dyDescent="0.25">
      <c r="A2" s="20" t="s">
        <v>0</v>
      </c>
      <c r="B2" s="20" t="s">
        <v>1</v>
      </c>
      <c r="C2" s="20" t="s">
        <v>2</v>
      </c>
      <c r="D2" s="21" t="s">
        <v>3</v>
      </c>
      <c r="E2" s="20" t="s">
        <v>4</v>
      </c>
      <c r="F2" s="21" t="s">
        <v>5</v>
      </c>
      <c r="G2" s="20" t="s">
        <v>6</v>
      </c>
      <c r="H2" s="43" t="s">
        <v>476</v>
      </c>
      <c r="I2" s="43" t="s">
        <v>477</v>
      </c>
      <c r="J2" s="43" t="s">
        <v>508</v>
      </c>
    </row>
    <row r="3" spans="1:10" ht="15" customHeight="1" x14ac:dyDescent="0.25">
      <c r="A3"/>
      <c r="B3"/>
      <c r="C3"/>
      <c r="D3"/>
      <c r="E3"/>
      <c r="F3"/>
      <c r="G3"/>
      <c r="H3"/>
      <c r="I3"/>
      <c r="J3"/>
    </row>
    <row r="4" spans="1:10" s="22" customFormat="1" ht="30" customHeight="1" x14ac:dyDescent="0.25">
      <c r="A4" s="48" t="s">
        <v>392</v>
      </c>
      <c r="B4" s="47"/>
      <c r="C4" s="47"/>
      <c r="D4" s="47"/>
      <c r="E4" s="47"/>
      <c r="F4" s="47"/>
      <c r="G4" s="47"/>
      <c r="H4" s="47"/>
      <c r="I4" s="47"/>
      <c r="J4" s="47"/>
    </row>
    <row r="5" spans="1:10" ht="15" customHeight="1" x14ac:dyDescent="0.25">
      <c r="A5"/>
      <c r="B5"/>
      <c r="C5"/>
      <c r="D5"/>
      <c r="E5"/>
      <c r="F5"/>
      <c r="G5"/>
      <c r="H5"/>
      <c r="I5"/>
      <c r="J5"/>
    </row>
    <row r="6" spans="1:10" ht="15" customHeight="1" x14ac:dyDescent="0.25">
      <c r="A6" s="16">
        <v>41</v>
      </c>
      <c r="B6" s="16"/>
      <c r="C6" s="16">
        <v>1343</v>
      </c>
      <c r="D6" s="17" t="s">
        <v>112</v>
      </c>
      <c r="E6" s="16"/>
      <c r="F6" s="17"/>
      <c r="G6" s="16"/>
      <c r="H6" s="18">
        <v>150</v>
      </c>
      <c r="I6" s="18">
        <v>150</v>
      </c>
      <c r="J6" s="19">
        <v>350</v>
      </c>
    </row>
    <row r="7" spans="1:10" ht="15" customHeight="1" x14ac:dyDescent="0.25">
      <c r="A7" s="16">
        <v>41</v>
      </c>
      <c r="B7" s="16"/>
      <c r="C7" s="16">
        <v>4116</v>
      </c>
      <c r="D7" s="17" t="s">
        <v>31</v>
      </c>
      <c r="E7" s="16"/>
      <c r="F7" s="17"/>
      <c r="G7" s="16">
        <v>15016</v>
      </c>
      <c r="H7" s="18">
        <v>3000</v>
      </c>
      <c r="I7" s="18">
        <v>3000</v>
      </c>
      <c r="J7" s="19">
        <v>0</v>
      </c>
    </row>
    <row r="8" spans="1:10" ht="15" customHeight="1" x14ac:dyDescent="0.25">
      <c r="A8" s="16">
        <v>41</v>
      </c>
      <c r="B8" s="16"/>
      <c r="C8" s="16">
        <v>4116</v>
      </c>
      <c r="D8" s="17" t="s">
        <v>31</v>
      </c>
      <c r="E8" s="16">
        <v>55321</v>
      </c>
      <c r="F8" s="17" t="s">
        <v>113</v>
      </c>
      <c r="G8" s="16">
        <v>17084</v>
      </c>
      <c r="H8" s="18">
        <v>0</v>
      </c>
      <c r="I8" s="18">
        <v>650.6</v>
      </c>
      <c r="J8" s="19">
        <v>0</v>
      </c>
    </row>
    <row r="9" spans="1:10" ht="15" customHeight="1" x14ac:dyDescent="0.25">
      <c r="A9" s="16">
        <v>41</v>
      </c>
      <c r="B9" s="16"/>
      <c r="C9" s="16">
        <v>4116</v>
      </c>
      <c r="D9" s="17" t="s">
        <v>31</v>
      </c>
      <c r="E9" s="16">
        <v>55321</v>
      </c>
      <c r="F9" s="17" t="s">
        <v>113</v>
      </c>
      <c r="G9" s="16">
        <v>17085</v>
      </c>
      <c r="H9" s="18">
        <v>0</v>
      </c>
      <c r="I9" s="18">
        <v>1951.6</v>
      </c>
      <c r="J9" s="19">
        <v>0</v>
      </c>
    </row>
    <row r="10" spans="1:10" ht="15" customHeight="1" x14ac:dyDescent="0.25">
      <c r="A10" s="16">
        <v>41</v>
      </c>
      <c r="B10" s="16">
        <v>3632</v>
      </c>
      <c r="C10" s="16">
        <v>2139</v>
      </c>
      <c r="D10" s="17" t="s">
        <v>114</v>
      </c>
      <c r="E10" s="16">
        <v>399</v>
      </c>
      <c r="F10" s="17" t="s">
        <v>115</v>
      </c>
      <c r="G10" s="16"/>
      <c r="H10" s="18">
        <v>20</v>
      </c>
      <c r="I10" s="18">
        <v>20</v>
      </c>
      <c r="J10" s="19">
        <v>20</v>
      </c>
    </row>
    <row r="11" spans="1:10" ht="15" customHeight="1" x14ac:dyDescent="0.25">
      <c r="A11" s="16">
        <v>41</v>
      </c>
      <c r="B11" s="16">
        <v>3639</v>
      </c>
      <c r="C11" s="16">
        <v>2131</v>
      </c>
      <c r="D11" s="17" t="s">
        <v>116</v>
      </c>
      <c r="E11" s="16">
        <v>393</v>
      </c>
      <c r="F11" s="17" t="s">
        <v>117</v>
      </c>
      <c r="G11" s="16"/>
      <c r="H11" s="18">
        <v>1300</v>
      </c>
      <c r="I11" s="18">
        <v>1300</v>
      </c>
      <c r="J11" s="19">
        <v>1300</v>
      </c>
    </row>
    <row r="12" spans="1:10" ht="15" customHeight="1" x14ac:dyDescent="0.25">
      <c r="A12" s="16">
        <v>41</v>
      </c>
      <c r="B12" s="16">
        <v>3639</v>
      </c>
      <c r="C12" s="16">
        <v>2132</v>
      </c>
      <c r="D12" s="17" t="s">
        <v>118</v>
      </c>
      <c r="E12" s="16">
        <v>398</v>
      </c>
      <c r="F12" s="17" t="s">
        <v>119</v>
      </c>
      <c r="G12" s="16"/>
      <c r="H12" s="18">
        <v>50</v>
      </c>
      <c r="I12" s="18">
        <v>50</v>
      </c>
      <c r="J12" s="19">
        <v>30</v>
      </c>
    </row>
    <row r="13" spans="1:10" ht="15" customHeight="1" x14ac:dyDescent="0.25">
      <c r="A13" s="16">
        <v>41</v>
      </c>
      <c r="B13" s="16">
        <v>6171</v>
      </c>
      <c r="C13" s="16">
        <v>2119</v>
      </c>
      <c r="D13" s="17" t="s">
        <v>120</v>
      </c>
      <c r="E13" s="16"/>
      <c r="F13" s="17"/>
      <c r="G13" s="16"/>
      <c r="H13" s="18">
        <v>40</v>
      </c>
      <c r="I13" s="18">
        <v>40</v>
      </c>
      <c r="J13" s="19">
        <v>0</v>
      </c>
    </row>
    <row r="14" spans="1:10" ht="15" customHeight="1" x14ac:dyDescent="0.25">
      <c r="A14" s="16">
        <v>41</v>
      </c>
      <c r="B14" s="16">
        <v>6171</v>
      </c>
      <c r="C14" s="16">
        <v>2322</v>
      </c>
      <c r="D14" s="17" t="s">
        <v>10</v>
      </c>
      <c r="E14" s="16"/>
      <c r="F14" s="17"/>
      <c r="G14" s="16"/>
      <c r="H14" s="18">
        <v>0</v>
      </c>
      <c r="I14" s="18">
        <v>55.3</v>
      </c>
      <c r="J14" s="19">
        <v>0</v>
      </c>
    </row>
    <row r="15" spans="1:10" ht="15" customHeight="1" x14ac:dyDescent="0.25">
      <c r="A15"/>
      <c r="B15"/>
      <c r="C15"/>
      <c r="D15"/>
      <c r="E15"/>
      <c r="F15"/>
      <c r="G15"/>
      <c r="H15"/>
      <c r="I15"/>
      <c r="J15"/>
    </row>
    <row r="16" spans="1:10" ht="15" customHeight="1" x14ac:dyDescent="0.25">
      <c r="A16" s="4" t="s">
        <v>388</v>
      </c>
      <c r="B16" s="4"/>
      <c r="C16" s="4"/>
      <c r="D16" s="5"/>
      <c r="E16" s="4"/>
      <c r="F16" s="5"/>
      <c r="G16" s="4"/>
      <c r="H16" s="10">
        <f>SUM(H3:H15)</f>
        <v>4560</v>
      </c>
      <c r="I16" s="10">
        <f>SUM(I3:I15)</f>
        <v>7217.5</v>
      </c>
      <c r="J16" s="11">
        <f>SUM(J3:J15)</f>
        <v>1700</v>
      </c>
    </row>
    <row r="17" spans="1:10" ht="15" customHeight="1" x14ac:dyDescent="0.25">
      <c r="A17"/>
      <c r="B17"/>
      <c r="C17"/>
      <c r="D17"/>
      <c r="E17"/>
      <c r="F17"/>
      <c r="G17"/>
      <c r="H17"/>
      <c r="I17"/>
      <c r="J17"/>
    </row>
    <row r="18" spans="1:10" ht="15" customHeight="1" x14ac:dyDescent="0.25">
      <c r="A18" s="16">
        <v>41</v>
      </c>
      <c r="B18" s="16"/>
      <c r="C18" s="16">
        <v>4213</v>
      </c>
      <c r="D18" s="17" t="s">
        <v>121</v>
      </c>
      <c r="E18" s="16"/>
      <c r="F18" s="17"/>
      <c r="G18" s="16">
        <v>90992</v>
      </c>
      <c r="H18" s="18">
        <v>5100</v>
      </c>
      <c r="I18" s="18">
        <v>5100</v>
      </c>
      <c r="J18" s="19">
        <v>0</v>
      </c>
    </row>
    <row r="19" spans="1:10" ht="15" customHeight="1" x14ac:dyDescent="0.25">
      <c r="A19" s="16">
        <v>41</v>
      </c>
      <c r="B19" s="16"/>
      <c r="C19" s="16">
        <v>4216</v>
      </c>
      <c r="D19" s="17" t="s">
        <v>12</v>
      </c>
      <c r="E19" s="16"/>
      <c r="F19" s="17"/>
      <c r="G19" s="16">
        <v>13502</v>
      </c>
      <c r="H19" s="18">
        <v>19000</v>
      </c>
      <c r="I19" s="18">
        <v>11167.1</v>
      </c>
      <c r="J19" s="19">
        <v>0</v>
      </c>
    </row>
    <row r="20" spans="1:10" ht="15" customHeight="1" x14ac:dyDescent="0.25">
      <c r="A20" s="16">
        <v>41</v>
      </c>
      <c r="B20" s="16"/>
      <c r="C20" s="16">
        <v>4216</v>
      </c>
      <c r="D20" s="17" t="s">
        <v>12</v>
      </c>
      <c r="E20" s="16"/>
      <c r="F20" s="17"/>
      <c r="G20" s="16">
        <v>17519</v>
      </c>
      <c r="H20" s="18">
        <v>390</v>
      </c>
      <c r="I20" s="18">
        <v>390</v>
      </c>
      <c r="J20" s="19">
        <v>0</v>
      </c>
    </row>
    <row r="21" spans="1:10" ht="15" customHeight="1" x14ac:dyDescent="0.25">
      <c r="A21" s="16">
        <v>41</v>
      </c>
      <c r="B21" s="16"/>
      <c r="C21" s="16">
        <v>4216</v>
      </c>
      <c r="D21" s="17" t="s">
        <v>12</v>
      </c>
      <c r="E21" s="16">
        <v>571</v>
      </c>
      <c r="F21" s="17" t="s">
        <v>516</v>
      </c>
      <c r="G21" s="16">
        <v>17519</v>
      </c>
      <c r="H21" s="18">
        <v>40500</v>
      </c>
      <c r="I21" s="18">
        <v>0</v>
      </c>
      <c r="J21" s="19">
        <v>40000</v>
      </c>
    </row>
    <row r="22" spans="1:10" ht="15" customHeight="1" x14ac:dyDescent="0.25">
      <c r="A22" s="16">
        <v>41</v>
      </c>
      <c r="B22" s="16"/>
      <c r="C22" s="16">
        <v>4216</v>
      </c>
      <c r="D22" s="17" t="s">
        <v>12</v>
      </c>
      <c r="E22" s="16">
        <v>583</v>
      </c>
      <c r="F22" s="17" t="s">
        <v>517</v>
      </c>
      <c r="G22" s="16">
        <v>17519</v>
      </c>
      <c r="H22" s="18">
        <v>28000</v>
      </c>
      <c r="I22" s="18">
        <v>8000</v>
      </c>
      <c r="J22" s="19">
        <v>26000</v>
      </c>
    </row>
    <row r="23" spans="1:10" ht="15" customHeight="1" x14ac:dyDescent="0.25">
      <c r="A23" s="16">
        <v>41</v>
      </c>
      <c r="B23" s="16"/>
      <c r="C23" s="16">
        <v>4216</v>
      </c>
      <c r="D23" s="17" t="s">
        <v>12</v>
      </c>
      <c r="E23" s="16">
        <v>1002</v>
      </c>
      <c r="F23" s="17" t="s">
        <v>123</v>
      </c>
      <c r="G23" s="16">
        <v>13502</v>
      </c>
      <c r="H23" s="18">
        <v>0</v>
      </c>
      <c r="I23" s="18">
        <v>7832.9</v>
      </c>
      <c r="J23" s="19">
        <v>0</v>
      </c>
    </row>
    <row r="24" spans="1:10" ht="15" customHeight="1" x14ac:dyDescent="0.25">
      <c r="A24" s="16">
        <v>41</v>
      </c>
      <c r="B24" s="16"/>
      <c r="C24" s="16">
        <v>4216</v>
      </c>
      <c r="D24" s="17" t="s">
        <v>12</v>
      </c>
      <c r="E24" s="16">
        <v>51825</v>
      </c>
      <c r="F24" s="17" t="s">
        <v>498</v>
      </c>
      <c r="G24" s="16">
        <v>17519</v>
      </c>
      <c r="H24" s="18">
        <v>0</v>
      </c>
      <c r="I24" s="18">
        <v>0</v>
      </c>
      <c r="J24" s="19">
        <v>33100</v>
      </c>
    </row>
    <row r="25" spans="1:10" ht="15" customHeight="1" x14ac:dyDescent="0.25">
      <c r="A25" s="16">
        <v>41</v>
      </c>
      <c r="B25" s="16"/>
      <c r="C25" s="16">
        <v>4216</v>
      </c>
      <c r="D25" s="17" t="s">
        <v>12</v>
      </c>
      <c r="E25" s="16">
        <v>55321</v>
      </c>
      <c r="F25" s="17" t="s">
        <v>113</v>
      </c>
      <c r="G25" s="16">
        <v>17518</v>
      </c>
      <c r="H25" s="18">
        <v>0</v>
      </c>
      <c r="I25" s="18">
        <v>9293</v>
      </c>
      <c r="J25" s="19">
        <v>0</v>
      </c>
    </row>
    <row r="26" spans="1:10" ht="15" customHeight="1" x14ac:dyDescent="0.25">
      <c r="A26" s="16">
        <v>41</v>
      </c>
      <c r="B26" s="16"/>
      <c r="C26" s="16">
        <v>4216</v>
      </c>
      <c r="D26" s="17" t="s">
        <v>12</v>
      </c>
      <c r="E26" s="16">
        <v>55321</v>
      </c>
      <c r="F26" s="17" t="s">
        <v>113</v>
      </c>
      <c r="G26" s="16">
        <v>17519</v>
      </c>
      <c r="H26" s="18">
        <v>39900</v>
      </c>
      <c r="I26" s="18">
        <v>28004.799999999999</v>
      </c>
      <c r="J26" s="19">
        <v>0</v>
      </c>
    </row>
    <row r="27" spans="1:10" ht="15" customHeight="1" x14ac:dyDescent="0.25">
      <c r="A27" s="16">
        <v>41</v>
      </c>
      <c r="B27" s="16"/>
      <c r="C27" s="16">
        <v>4216</v>
      </c>
      <c r="D27" s="17" t="s">
        <v>12</v>
      </c>
      <c r="E27" s="16">
        <v>140324</v>
      </c>
      <c r="F27" s="17" t="s">
        <v>124</v>
      </c>
      <c r="G27" s="16">
        <v>17519</v>
      </c>
      <c r="H27" s="18">
        <v>0</v>
      </c>
      <c r="I27" s="18">
        <v>0</v>
      </c>
      <c r="J27" s="19">
        <v>2500</v>
      </c>
    </row>
    <row r="28" spans="1:10" ht="15" customHeight="1" x14ac:dyDescent="0.25">
      <c r="A28" s="16">
        <v>41</v>
      </c>
      <c r="B28" s="16"/>
      <c r="C28" s="16">
        <v>4231</v>
      </c>
      <c r="D28" s="17" t="s">
        <v>125</v>
      </c>
      <c r="E28" s="16"/>
      <c r="F28" s="17" t="s">
        <v>505</v>
      </c>
      <c r="G28" s="16"/>
      <c r="H28" s="18">
        <v>22000</v>
      </c>
      <c r="I28" s="18">
        <v>8000</v>
      </c>
      <c r="J28" s="19">
        <v>32000</v>
      </c>
    </row>
    <row r="29" spans="1:10" ht="15" customHeight="1" x14ac:dyDescent="0.25">
      <c r="A29" s="16">
        <v>41</v>
      </c>
      <c r="B29" s="16">
        <v>3639</v>
      </c>
      <c r="C29" s="16">
        <v>3111</v>
      </c>
      <c r="D29" s="17" t="s">
        <v>126</v>
      </c>
      <c r="E29" s="16"/>
      <c r="F29" s="17"/>
      <c r="G29" s="16"/>
      <c r="H29" s="18">
        <v>0</v>
      </c>
      <c r="I29" s="18">
        <v>11770</v>
      </c>
      <c r="J29" s="19">
        <v>0</v>
      </c>
    </row>
    <row r="30" spans="1:10" ht="15" customHeight="1" x14ac:dyDescent="0.25">
      <c r="A30"/>
      <c r="B30"/>
      <c r="C30"/>
      <c r="D30"/>
      <c r="E30"/>
      <c r="F30"/>
      <c r="G30"/>
      <c r="H30"/>
      <c r="I30"/>
      <c r="J30"/>
    </row>
    <row r="31" spans="1:10" ht="15" customHeight="1" x14ac:dyDescent="0.25">
      <c r="A31" s="4" t="s">
        <v>387</v>
      </c>
      <c r="B31" s="4"/>
      <c r="C31" s="4"/>
      <c r="D31" s="5"/>
      <c r="E31" s="4"/>
      <c r="F31" s="5"/>
      <c r="G31" s="4"/>
      <c r="H31" s="10">
        <f>SUM(H17:H30)</f>
        <v>154890</v>
      </c>
      <c r="I31" s="10">
        <f>SUM(I17:I30)</f>
        <v>89557.8</v>
      </c>
      <c r="J31" s="11">
        <f>SUM(J17:J30)</f>
        <v>133600</v>
      </c>
    </row>
    <row r="32" spans="1:10" ht="15" customHeight="1" x14ac:dyDescent="0.25">
      <c r="A32"/>
      <c r="B32"/>
      <c r="C32"/>
      <c r="D32"/>
      <c r="E32"/>
      <c r="F32"/>
      <c r="G32"/>
      <c r="H32"/>
      <c r="I32"/>
      <c r="J32"/>
    </row>
    <row r="33" spans="1:10" ht="15" customHeight="1" x14ac:dyDescent="0.25">
      <c r="A33" s="6" t="s">
        <v>386</v>
      </c>
      <c r="B33" s="6"/>
      <c r="C33" s="6"/>
      <c r="D33" s="7"/>
      <c r="E33" s="6"/>
      <c r="F33" s="7"/>
      <c r="G33" s="6"/>
      <c r="H33" s="12">
        <f>H16+H31</f>
        <v>159450</v>
      </c>
      <c r="I33" s="12">
        <f>I16+I31</f>
        <v>96775.3</v>
      </c>
      <c r="J33" s="13">
        <f>J16+J31</f>
        <v>135300</v>
      </c>
    </row>
    <row r="34" spans="1:10" ht="15" customHeight="1" x14ac:dyDescent="0.25">
      <c r="A34"/>
      <c r="B34"/>
      <c r="C34"/>
      <c r="D34"/>
      <c r="E34"/>
      <c r="F34"/>
      <c r="G34"/>
      <c r="H34"/>
      <c r="I34"/>
      <c r="J34"/>
    </row>
    <row r="35" spans="1:10" ht="15" customHeight="1" x14ac:dyDescent="0.25">
      <c r="A35" s="16">
        <v>41</v>
      </c>
      <c r="B35" s="16">
        <v>2212</v>
      </c>
      <c r="C35" s="16">
        <v>5169</v>
      </c>
      <c r="D35" s="17" t="s">
        <v>16</v>
      </c>
      <c r="E35" s="16">
        <v>574201</v>
      </c>
      <c r="F35" s="17" t="s">
        <v>127</v>
      </c>
      <c r="G35" s="16"/>
      <c r="H35" s="18">
        <v>0</v>
      </c>
      <c r="I35" s="18">
        <v>200</v>
      </c>
      <c r="J35" s="19">
        <v>0</v>
      </c>
    </row>
    <row r="36" spans="1:10" ht="15" customHeight="1" x14ac:dyDescent="0.25">
      <c r="A36" s="16">
        <v>41</v>
      </c>
      <c r="B36" s="16">
        <v>2219</v>
      </c>
      <c r="C36" s="16">
        <v>5169</v>
      </c>
      <c r="D36" s="17" t="s">
        <v>16</v>
      </c>
      <c r="E36" s="16"/>
      <c r="F36" s="17" t="s">
        <v>498</v>
      </c>
      <c r="G36" s="16"/>
      <c r="H36" s="18">
        <v>300</v>
      </c>
      <c r="I36" s="18">
        <v>0</v>
      </c>
      <c r="J36" s="19">
        <v>0</v>
      </c>
    </row>
    <row r="37" spans="1:10" ht="15" customHeight="1" x14ac:dyDescent="0.25">
      <c r="A37" s="16">
        <v>41</v>
      </c>
      <c r="B37" s="16">
        <v>2219</v>
      </c>
      <c r="C37" s="16">
        <v>5169</v>
      </c>
      <c r="D37" s="17" t="s">
        <v>16</v>
      </c>
      <c r="E37" s="16">
        <v>51825</v>
      </c>
      <c r="F37" s="17" t="s">
        <v>498</v>
      </c>
      <c r="G37" s="16"/>
      <c r="H37" s="18">
        <v>0</v>
      </c>
      <c r="I37" s="18">
        <v>300</v>
      </c>
      <c r="J37" s="19">
        <v>0</v>
      </c>
    </row>
    <row r="38" spans="1:10" ht="15" customHeight="1" x14ac:dyDescent="0.25">
      <c r="A38" s="16">
        <v>41</v>
      </c>
      <c r="B38" s="16">
        <v>2219</v>
      </c>
      <c r="C38" s="16">
        <v>5169</v>
      </c>
      <c r="D38" s="17" t="s">
        <v>16</v>
      </c>
      <c r="E38" s="16">
        <v>521214</v>
      </c>
      <c r="F38" s="17" t="s">
        <v>128</v>
      </c>
      <c r="G38" s="16"/>
      <c r="H38" s="18">
        <v>300</v>
      </c>
      <c r="I38" s="18">
        <v>300</v>
      </c>
      <c r="J38" s="19">
        <v>0</v>
      </c>
    </row>
    <row r="39" spans="1:10" ht="15" customHeight="1" x14ac:dyDescent="0.25">
      <c r="A39" s="16">
        <v>41</v>
      </c>
      <c r="B39" s="16">
        <v>2229</v>
      </c>
      <c r="C39" s="16">
        <v>5169</v>
      </c>
      <c r="D39" s="17" t="s">
        <v>16</v>
      </c>
      <c r="E39" s="16">
        <v>504</v>
      </c>
      <c r="F39" s="17" t="s">
        <v>129</v>
      </c>
      <c r="G39" s="16"/>
      <c r="H39" s="18">
        <v>150</v>
      </c>
      <c r="I39" s="18">
        <v>150</v>
      </c>
      <c r="J39" s="19">
        <v>300</v>
      </c>
    </row>
    <row r="40" spans="1:10" ht="15" customHeight="1" x14ac:dyDescent="0.25">
      <c r="A40" s="16">
        <v>41</v>
      </c>
      <c r="B40" s="16">
        <v>3111</v>
      </c>
      <c r="C40" s="16">
        <v>5169</v>
      </c>
      <c r="D40" s="17" t="s">
        <v>16</v>
      </c>
      <c r="E40" s="16">
        <v>571</v>
      </c>
      <c r="F40" s="17" t="s">
        <v>122</v>
      </c>
      <c r="G40" s="16"/>
      <c r="H40" s="18">
        <v>3000</v>
      </c>
      <c r="I40" s="18">
        <v>0</v>
      </c>
      <c r="J40" s="19">
        <v>0</v>
      </c>
    </row>
    <row r="41" spans="1:10" ht="15" customHeight="1" x14ac:dyDescent="0.25">
      <c r="A41" s="16">
        <v>41</v>
      </c>
      <c r="B41" s="16">
        <v>3111</v>
      </c>
      <c r="C41" s="16">
        <v>5169</v>
      </c>
      <c r="D41" s="17" t="s">
        <v>16</v>
      </c>
      <c r="E41" s="16">
        <v>1002</v>
      </c>
      <c r="F41" s="17" t="s">
        <v>123</v>
      </c>
      <c r="G41" s="16"/>
      <c r="H41" s="18">
        <v>0</v>
      </c>
      <c r="I41" s="18">
        <v>157</v>
      </c>
      <c r="J41" s="19">
        <v>0</v>
      </c>
    </row>
    <row r="42" spans="1:10" ht="15" customHeight="1" x14ac:dyDescent="0.25">
      <c r="A42" s="16">
        <v>41</v>
      </c>
      <c r="B42" s="16">
        <v>3111</v>
      </c>
      <c r="C42" s="16">
        <v>5169</v>
      </c>
      <c r="D42" s="17" t="s">
        <v>16</v>
      </c>
      <c r="E42" s="16">
        <v>140124</v>
      </c>
      <c r="F42" s="17" t="s">
        <v>130</v>
      </c>
      <c r="G42" s="16"/>
      <c r="H42" s="18">
        <v>0</v>
      </c>
      <c r="I42" s="18">
        <v>16</v>
      </c>
      <c r="J42" s="19">
        <v>0</v>
      </c>
    </row>
    <row r="43" spans="1:10" ht="15" customHeight="1" x14ac:dyDescent="0.25">
      <c r="A43" s="16">
        <v>41</v>
      </c>
      <c r="B43" s="16">
        <v>3113</v>
      </c>
      <c r="C43" s="16">
        <v>5137</v>
      </c>
      <c r="D43" s="17" t="s">
        <v>20</v>
      </c>
      <c r="E43" s="16">
        <v>14056</v>
      </c>
      <c r="F43" s="17" t="s">
        <v>515</v>
      </c>
      <c r="G43" s="16"/>
      <c r="H43" s="18">
        <v>0</v>
      </c>
      <c r="I43" s="18">
        <v>672.2</v>
      </c>
      <c r="J43" s="19">
        <v>0</v>
      </c>
    </row>
    <row r="44" spans="1:10" ht="15" customHeight="1" x14ac:dyDescent="0.25">
      <c r="A44" s="16">
        <v>41</v>
      </c>
      <c r="B44" s="16">
        <v>3113</v>
      </c>
      <c r="C44" s="16">
        <v>5139</v>
      </c>
      <c r="D44" s="17" t="s">
        <v>21</v>
      </c>
      <c r="E44" s="16">
        <v>14056</v>
      </c>
      <c r="F44" s="17" t="s">
        <v>515</v>
      </c>
      <c r="G44" s="16"/>
      <c r="H44" s="18">
        <v>0</v>
      </c>
      <c r="I44" s="18">
        <v>3.5</v>
      </c>
      <c r="J44" s="19">
        <v>0</v>
      </c>
    </row>
    <row r="45" spans="1:10" ht="15" customHeight="1" x14ac:dyDescent="0.25">
      <c r="A45" s="16">
        <v>41</v>
      </c>
      <c r="B45" s="16">
        <v>3113</v>
      </c>
      <c r="C45" s="16">
        <v>5169</v>
      </c>
      <c r="D45" s="17" t="s">
        <v>16</v>
      </c>
      <c r="E45" s="16">
        <v>14056</v>
      </c>
      <c r="F45" s="17" t="s">
        <v>515</v>
      </c>
      <c r="G45" s="16"/>
      <c r="H45" s="18">
        <v>0</v>
      </c>
      <c r="I45" s="18">
        <v>59.3</v>
      </c>
      <c r="J45" s="19">
        <v>0</v>
      </c>
    </row>
    <row r="46" spans="1:10" ht="15" customHeight="1" x14ac:dyDescent="0.25">
      <c r="A46" s="16">
        <v>41</v>
      </c>
      <c r="B46" s="16">
        <v>3113</v>
      </c>
      <c r="C46" s="16">
        <v>5169</v>
      </c>
      <c r="D46" s="17" t="s">
        <v>16</v>
      </c>
      <c r="E46" s="16">
        <v>553211</v>
      </c>
      <c r="F46" s="17" t="s">
        <v>131</v>
      </c>
      <c r="G46" s="16"/>
      <c r="H46" s="18">
        <v>1000</v>
      </c>
      <c r="I46" s="18">
        <v>0</v>
      </c>
      <c r="J46" s="19">
        <v>0</v>
      </c>
    </row>
    <row r="47" spans="1:10" ht="15" customHeight="1" x14ac:dyDescent="0.25">
      <c r="A47" s="16">
        <v>41</v>
      </c>
      <c r="B47" s="16">
        <v>3315</v>
      </c>
      <c r="C47" s="16">
        <v>5011</v>
      </c>
      <c r="D47" s="17" t="s">
        <v>108</v>
      </c>
      <c r="E47" s="16">
        <v>160124</v>
      </c>
      <c r="F47" s="17" t="s">
        <v>132</v>
      </c>
      <c r="G47" s="16"/>
      <c r="H47" s="18">
        <v>0</v>
      </c>
      <c r="I47" s="18">
        <v>403.1</v>
      </c>
      <c r="J47" s="19">
        <v>0</v>
      </c>
    </row>
    <row r="48" spans="1:10" ht="15" customHeight="1" x14ac:dyDescent="0.25">
      <c r="A48" s="16">
        <v>41</v>
      </c>
      <c r="B48" s="16">
        <v>3315</v>
      </c>
      <c r="C48" s="16">
        <v>5011</v>
      </c>
      <c r="D48" s="17" t="s">
        <v>108</v>
      </c>
      <c r="E48" s="16">
        <v>160124</v>
      </c>
      <c r="F48" s="17" t="s">
        <v>132</v>
      </c>
      <c r="G48" s="16">
        <v>17086</v>
      </c>
      <c r="H48" s="18">
        <v>0</v>
      </c>
      <c r="I48" s="18">
        <v>21.3</v>
      </c>
      <c r="J48" s="19">
        <v>0</v>
      </c>
    </row>
    <row r="49" spans="1:10" ht="15" customHeight="1" x14ac:dyDescent="0.25">
      <c r="A49" s="16">
        <v>41</v>
      </c>
      <c r="B49" s="16">
        <v>3315</v>
      </c>
      <c r="C49" s="16">
        <v>5031</v>
      </c>
      <c r="D49" s="17" t="s">
        <v>133</v>
      </c>
      <c r="E49" s="16">
        <v>160124</v>
      </c>
      <c r="F49" s="17" t="s">
        <v>132</v>
      </c>
      <c r="G49" s="16"/>
      <c r="H49" s="18">
        <v>0</v>
      </c>
      <c r="I49" s="18">
        <v>100</v>
      </c>
      <c r="J49" s="19">
        <v>0</v>
      </c>
    </row>
    <row r="50" spans="1:10" ht="15" customHeight="1" x14ac:dyDescent="0.25">
      <c r="A50" s="16">
        <v>41</v>
      </c>
      <c r="B50" s="16">
        <v>3315</v>
      </c>
      <c r="C50" s="16">
        <v>5031</v>
      </c>
      <c r="D50" s="17" t="s">
        <v>133</v>
      </c>
      <c r="E50" s="16">
        <v>160124</v>
      </c>
      <c r="F50" s="17" t="s">
        <v>132</v>
      </c>
      <c r="G50" s="16">
        <v>17086</v>
      </c>
      <c r="H50" s="18">
        <v>0</v>
      </c>
      <c r="I50" s="18">
        <v>5.3</v>
      </c>
      <c r="J50" s="19">
        <v>0</v>
      </c>
    </row>
    <row r="51" spans="1:10" ht="15" customHeight="1" x14ac:dyDescent="0.25">
      <c r="A51" s="16">
        <v>41</v>
      </c>
      <c r="B51" s="16">
        <v>3315</v>
      </c>
      <c r="C51" s="16">
        <v>5032</v>
      </c>
      <c r="D51" s="17" t="s">
        <v>134</v>
      </c>
      <c r="E51" s="16">
        <v>160124</v>
      </c>
      <c r="F51" s="17" t="s">
        <v>132</v>
      </c>
      <c r="G51" s="16"/>
      <c r="H51" s="18">
        <v>0</v>
      </c>
      <c r="I51" s="18">
        <v>36.4</v>
      </c>
      <c r="J51" s="19">
        <v>0</v>
      </c>
    </row>
    <row r="52" spans="1:10" ht="15" customHeight="1" x14ac:dyDescent="0.25">
      <c r="A52" s="16">
        <v>41</v>
      </c>
      <c r="B52" s="16">
        <v>3315</v>
      </c>
      <c r="C52" s="16">
        <v>5032</v>
      </c>
      <c r="D52" s="17" t="s">
        <v>134</v>
      </c>
      <c r="E52" s="16">
        <v>160124</v>
      </c>
      <c r="F52" s="17" t="s">
        <v>132</v>
      </c>
      <c r="G52" s="16">
        <v>17086</v>
      </c>
      <c r="H52" s="18">
        <v>0</v>
      </c>
      <c r="I52" s="18">
        <v>2</v>
      </c>
      <c r="J52" s="19">
        <v>0</v>
      </c>
    </row>
    <row r="53" spans="1:10" ht="15" customHeight="1" x14ac:dyDescent="0.25">
      <c r="A53" s="16">
        <v>41</v>
      </c>
      <c r="B53" s="16">
        <v>3315</v>
      </c>
      <c r="C53" s="16">
        <v>5137</v>
      </c>
      <c r="D53" s="17" t="s">
        <v>20</v>
      </c>
      <c r="E53" s="16">
        <v>160124</v>
      </c>
      <c r="F53" s="17" t="s">
        <v>132</v>
      </c>
      <c r="G53" s="16"/>
      <c r="H53" s="18">
        <v>0</v>
      </c>
      <c r="I53" s="18">
        <v>170</v>
      </c>
      <c r="J53" s="19">
        <v>0</v>
      </c>
    </row>
    <row r="54" spans="1:10" ht="15" customHeight="1" x14ac:dyDescent="0.25">
      <c r="A54" s="16">
        <v>41</v>
      </c>
      <c r="B54" s="16">
        <v>3315</v>
      </c>
      <c r="C54" s="16">
        <v>5137</v>
      </c>
      <c r="D54" s="17" t="s">
        <v>20</v>
      </c>
      <c r="E54" s="16">
        <v>160124</v>
      </c>
      <c r="F54" s="17" t="s">
        <v>132</v>
      </c>
      <c r="G54" s="16">
        <v>17086</v>
      </c>
      <c r="H54" s="18">
        <v>0</v>
      </c>
      <c r="I54" s="18">
        <v>9</v>
      </c>
      <c r="J54" s="19">
        <v>0</v>
      </c>
    </row>
    <row r="55" spans="1:10" ht="15" customHeight="1" x14ac:dyDescent="0.25">
      <c r="A55" s="16">
        <v>41</v>
      </c>
      <c r="B55" s="16">
        <v>3315</v>
      </c>
      <c r="C55" s="16">
        <v>5169</v>
      </c>
      <c r="D55" s="17" t="s">
        <v>16</v>
      </c>
      <c r="E55" s="16"/>
      <c r="F55" s="17" t="s">
        <v>132</v>
      </c>
      <c r="G55" s="16"/>
      <c r="H55" s="18">
        <v>0</v>
      </c>
      <c r="I55" s="18">
        <v>0</v>
      </c>
      <c r="J55" s="19">
        <v>1500</v>
      </c>
    </row>
    <row r="56" spans="1:10" ht="15" customHeight="1" x14ac:dyDescent="0.25">
      <c r="A56" s="16">
        <v>41</v>
      </c>
      <c r="B56" s="16">
        <v>3315</v>
      </c>
      <c r="C56" s="16">
        <v>5169</v>
      </c>
      <c r="D56" s="17" t="s">
        <v>16</v>
      </c>
      <c r="E56" s="16">
        <v>583</v>
      </c>
      <c r="F56" s="17" t="s">
        <v>58</v>
      </c>
      <c r="G56" s="16"/>
      <c r="H56" s="18">
        <v>3000</v>
      </c>
      <c r="I56" s="18">
        <v>2984.3</v>
      </c>
      <c r="J56" s="19">
        <v>0</v>
      </c>
    </row>
    <row r="57" spans="1:10" ht="15" customHeight="1" x14ac:dyDescent="0.25">
      <c r="A57" s="16">
        <v>41</v>
      </c>
      <c r="B57" s="16">
        <v>3315</v>
      </c>
      <c r="C57" s="16">
        <v>5169</v>
      </c>
      <c r="D57" s="17" t="s">
        <v>16</v>
      </c>
      <c r="E57" s="16">
        <v>583</v>
      </c>
      <c r="F57" s="17" t="s">
        <v>58</v>
      </c>
      <c r="G57" s="16">
        <v>17084</v>
      </c>
      <c r="H57" s="18">
        <v>0</v>
      </c>
      <c r="I57" s="18">
        <v>2.9</v>
      </c>
      <c r="J57" s="19">
        <v>0</v>
      </c>
    </row>
    <row r="58" spans="1:10" ht="15" customHeight="1" x14ac:dyDescent="0.25">
      <c r="A58" s="16">
        <v>41</v>
      </c>
      <c r="B58" s="16">
        <v>3315</v>
      </c>
      <c r="C58" s="16">
        <v>5169</v>
      </c>
      <c r="D58" s="17" t="s">
        <v>16</v>
      </c>
      <c r="E58" s="16">
        <v>583</v>
      </c>
      <c r="F58" s="17" t="s">
        <v>58</v>
      </c>
      <c r="G58" s="16">
        <v>17085</v>
      </c>
      <c r="H58" s="18">
        <v>0</v>
      </c>
      <c r="I58" s="18">
        <v>12.8</v>
      </c>
      <c r="J58" s="19">
        <v>0</v>
      </c>
    </row>
    <row r="59" spans="1:10" ht="15" customHeight="1" x14ac:dyDescent="0.25">
      <c r="A59" s="16">
        <v>41</v>
      </c>
      <c r="B59" s="16">
        <v>3315</v>
      </c>
      <c r="C59" s="16">
        <v>5169</v>
      </c>
      <c r="D59" s="17" t="s">
        <v>16</v>
      </c>
      <c r="E59" s="16">
        <v>160124</v>
      </c>
      <c r="F59" s="17" t="s">
        <v>132</v>
      </c>
      <c r="G59" s="16"/>
      <c r="H59" s="18">
        <v>2000</v>
      </c>
      <c r="I59" s="18">
        <v>1499.2</v>
      </c>
      <c r="J59" s="19">
        <v>0</v>
      </c>
    </row>
    <row r="60" spans="1:10" ht="15" customHeight="1" x14ac:dyDescent="0.25">
      <c r="A60" s="16">
        <v>41</v>
      </c>
      <c r="B60" s="16">
        <v>3315</v>
      </c>
      <c r="C60" s="16">
        <v>5169</v>
      </c>
      <c r="D60" s="17" t="s">
        <v>16</v>
      </c>
      <c r="E60" s="16">
        <v>160124</v>
      </c>
      <c r="F60" s="17" t="s">
        <v>132</v>
      </c>
      <c r="G60" s="16">
        <v>17086</v>
      </c>
      <c r="H60" s="18">
        <v>0</v>
      </c>
      <c r="I60" s="18">
        <v>36.700000000000003</v>
      </c>
      <c r="J60" s="19">
        <v>0</v>
      </c>
    </row>
    <row r="61" spans="1:10" ht="15" customHeight="1" x14ac:dyDescent="0.25">
      <c r="A61" s="16">
        <v>41</v>
      </c>
      <c r="B61" s="16">
        <v>3322</v>
      </c>
      <c r="C61" s="16">
        <v>5169</v>
      </c>
      <c r="D61" s="17" t="s">
        <v>16</v>
      </c>
      <c r="E61" s="16">
        <v>531</v>
      </c>
      <c r="F61" s="17" t="s">
        <v>135</v>
      </c>
      <c r="G61" s="16"/>
      <c r="H61" s="18">
        <v>0</v>
      </c>
      <c r="I61" s="18">
        <v>424</v>
      </c>
      <c r="J61" s="19">
        <v>0</v>
      </c>
    </row>
    <row r="62" spans="1:10" ht="15" customHeight="1" x14ac:dyDescent="0.25">
      <c r="A62" s="16">
        <v>41</v>
      </c>
      <c r="B62" s="16">
        <v>3421</v>
      </c>
      <c r="C62" s="16">
        <v>5169</v>
      </c>
      <c r="D62" s="17" t="s">
        <v>16</v>
      </c>
      <c r="E62" s="16">
        <v>579</v>
      </c>
      <c r="F62" s="17" t="s">
        <v>136</v>
      </c>
      <c r="G62" s="16"/>
      <c r="H62" s="18">
        <v>0</v>
      </c>
      <c r="I62" s="18">
        <v>55</v>
      </c>
      <c r="J62" s="19">
        <v>0</v>
      </c>
    </row>
    <row r="63" spans="1:10" ht="15" customHeight="1" x14ac:dyDescent="0.25">
      <c r="A63" s="16">
        <v>41</v>
      </c>
      <c r="B63" s="16">
        <v>3613</v>
      </c>
      <c r="C63" s="16">
        <v>5169</v>
      </c>
      <c r="D63" s="17" t="s">
        <v>16</v>
      </c>
      <c r="E63" s="16">
        <v>570</v>
      </c>
      <c r="F63" s="17" t="s">
        <v>137</v>
      </c>
      <c r="G63" s="16"/>
      <c r="H63" s="18">
        <v>0</v>
      </c>
      <c r="I63" s="18">
        <v>200</v>
      </c>
      <c r="J63" s="19">
        <v>0</v>
      </c>
    </row>
    <row r="64" spans="1:10" ht="15" customHeight="1" x14ac:dyDescent="0.25">
      <c r="A64" s="16">
        <v>41</v>
      </c>
      <c r="B64" s="16">
        <v>3613</v>
      </c>
      <c r="C64" s="16">
        <v>5171</v>
      </c>
      <c r="D64" s="17" t="s">
        <v>27</v>
      </c>
      <c r="E64" s="16">
        <v>584</v>
      </c>
      <c r="F64" s="17" t="s">
        <v>497</v>
      </c>
      <c r="G64" s="16"/>
      <c r="H64" s="18">
        <v>0</v>
      </c>
      <c r="I64" s="18">
        <v>4000</v>
      </c>
      <c r="J64" s="19">
        <v>0</v>
      </c>
    </row>
    <row r="65" spans="1:10" ht="15" customHeight="1" x14ac:dyDescent="0.25">
      <c r="A65" s="16">
        <v>41</v>
      </c>
      <c r="B65" s="16">
        <v>3632</v>
      </c>
      <c r="C65" s="16">
        <v>5169</v>
      </c>
      <c r="D65" s="17" t="s">
        <v>16</v>
      </c>
      <c r="E65" s="16">
        <v>39922</v>
      </c>
      <c r="F65" s="17" t="s">
        <v>138</v>
      </c>
      <c r="G65" s="16"/>
      <c r="H65" s="18">
        <v>1000</v>
      </c>
      <c r="I65" s="18">
        <v>1000</v>
      </c>
      <c r="J65" s="19">
        <v>0</v>
      </c>
    </row>
    <row r="66" spans="1:10" ht="15" customHeight="1" x14ac:dyDescent="0.25">
      <c r="A66" s="16">
        <v>41</v>
      </c>
      <c r="B66" s="16">
        <v>3639</v>
      </c>
      <c r="C66" s="16">
        <v>5169</v>
      </c>
      <c r="D66" s="17" t="s">
        <v>16</v>
      </c>
      <c r="E66" s="16">
        <v>536</v>
      </c>
      <c r="F66" s="17" t="s">
        <v>139</v>
      </c>
      <c r="G66" s="16"/>
      <c r="H66" s="18">
        <v>1000</v>
      </c>
      <c r="I66" s="18">
        <v>1000</v>
      </c>
      <c r="J66" s="19">
        <v>0</v>
      </c>
    </row>
    <row r="67" spans="1:10" ht="15" customHeight="1" x14ac:dyDescent="0.25">
      <c r="A67" s="16">
        <v>41</v>
      </c>
      <c r="B67" s="16">
        <v>3639</v>
      </c>
      <c r="C67" s="16">
        <v>5169</v>
      </c>
      <c r="D67" s="17" t="s">
        <v>16</v>
      </c>
      <c r="E67" s="16">
        <v>3727</v>
      </c>
      <c r="F67" s="17" t="s">
        <v>518</v>
      </c>
      <c r="G67" s="16"/>
      <c r="H67" s="18">
        <v>500</v>
      </c>
      <c r="I67" s="18">
        <v>500</v>
      </c>
      <c r="J67" s="19">
        <v>0</v>
      </c>
    </row>
    <row r="68" spans="1:10" ht="15" customHeight="1" x14ac:dyDescent="0.25">
      <c r="A68" s="16">
        <v>41</v>
      </c>
      <c r="B68" s="16">
        <v>3639</v>
      </c>
      <c r="C68" s="16">
        <v>5169</v>
      </c>
      <c r="D68" s="17" t="s">
        <v>16</v>
      </c>
      <c r="E68" s="16">
        <v>52724</v>
      </c>
      <c r="F68" s="17" t="s">
        <v>519</v>
      </c>
      <c r="G68" s="16"/>
      <c r="H68" s="18">
        <v>0</v>
      </c>
      <c r="I68" s="18">
        <v>79</v>
      </c>
      <c r="J68" s="19">
        <v>0</v>
      </c>
    </row>
    <row r="69" spans="1:10" ht="15" customHeight="1" x14ac:dyDescent="0.25">
      <c r="A69" s="16">
        <v>41</v>
      </c>
      <c r="B69" s="16">
        <v>3799</v>
      </c>
      <c r="C69" s="16">
        <v>5169</v>
      </c>
      <c r="D69" s="17" t="s">
        <v>16</v>
      </c>
      <c r="E69" s="16">
        <v>58124</v>
      </c>
      <c r="F69" s="17" t="s">
        <v>141</v>
      </c>
      <c r="G69" s="16"/>
      <c r="H69" s="18">
        <v>3000</v>
      </c>
      <c r="I69" s="18">
        <v>3000</v>
      </c>
      <c r="J69" s="19">
        <v>0</v>
      </c>
    </row>
    <row r="70" spans="1:10" ht="15" customHeight="1" x14ac:dyDescent="0.25">
      <c r="A70" s="16">
        <v>41</v>
      </c>
      <c r="B70" s="16">
        <v>4339</v>
      </c>
      <c r="C70" s="16">
        <v>5169</v>
      </c>
      <c r="D70" s="17" t="s">
        <v>16</v>
      </c>
      <c r="E70" s="16">
        <v>1002</v>
      </c>
      <c r="F70" s="17" t="s">
        <v>123</v>
      </c>
      <c r="G70" s="16"/>
      <c r="H70" s="18">
        <v>1000</v>
      </c>
      <c r="I70" s="18">
        <v>951.5</v>
      </c>
      <c r="J70" s="19">
        <v>0</v>
      </c>
    </row>
    <row r="71" spans="1:10" ht="15" customHeight="1" x14ac:dyDescent="0.25">
      <c r="A71" s="16">
        <v>41</v>
      </c>
      <c r="B71" s="16">
        <v>4339</v>
      </c>
      <c r="C71" s="16">
        <v>5169</v>
      </c>
      <c r="D71" s="17" t="s">
        <v>16</v>
      </c>
      <c r="E71" s="16">
        <v>1002</v>
      </c>
      <c r="F71" s="17" t="s">
        <v>123</v>
      </c>
      <c r="G71" s="16">
        <v>13502</v>
      </c>
      <c r="H71" s="18">
        <v>0</v>
      </c>
      <c r="I71" s="18">
        <v>48.5</v>
      </c>
      <c r="J71" s="19">
        <v>0</v>
      </c>
    </row>
    <row r="72" spans="1:10" ht="15" customHeight="1" x14ac:dyDescent="0.25">
      <c r="A72" s="16">
        <v>41</v>
      </c>
      <c r="B72" s="16">
        <v>6171</v>
      </c>
      <c r="C72" s="16">
        <v>5169</v>
      </c>
      <c r="D72" s="17" t="s">
        <v>16</v>
      </c>
      <c r="E72" s="16">
        <v>514</v>
      </c>
      <c r="F72" s="17" t="s">
        <v>142</v>
      </c>
      <c r="G72" s="16"/>
      <c r="H72" s="18">
        <v>250</v>
      </c>
      <c r="I72" s="18">
        <v>250</v>
      </c>
      <c r="J72" s="19">
        <v>200</v>
      </c>
    </row>
    <row r="73" spans="1:10" ht="15" customHeight="1" x14ac:dyDescent="0.25">
      <c r="A73" s="16">
        <v>41</v>
      </c>
      <c r="B73" s="16">
        <v>6171</v>
      </c>
      <c r="C73" s="16">
        <v>5169</v>
      </c>
      <c r="D73" s="17" t="s">
        <v>16</v>
      </c>
      <c r="E73" s="16">
        <v>517</v>
      </c>
      <c r="F73" s="17" t="s">
        <v>143</v>
      </c>
      <c r="G73" s="16"/>
      <c r="H73" s="18">
        <v>300</v>
      </c>
      <c r="I73" s="18">
        <v>655.29999999999995</v>
      </c>
      <c r="J73" s="19">
        <v>500</v>
      </c>
    </row>
    <row r="74" spans="1:10" ht="15" customHeight="1" x14ac:dyDescent="0.25">
      <c r="A74" s="16">
        <v>41</v>
      </c>
      <c r="B74" s="16">
        <v>6171</v>
      </c>
      <c r="C74" s="16">
        <v>5169</v>
      </c>
      <c r="D74" s="17" t="s">
        <v>16</v>
      </c>
      <c r="E74" s="16">
        <v>520</v>
      </c>
      <c r="F74" s="17" t="s">
        <v>144</v>
      </c>
      <c r="G74" s="16"/>
      <c r="H74" s="18">
        <v>500</v>
      </c>
      <c r="I74" s="18">
        <v>482.3</v>
      </c>
      <c r="J74" s="19">
        <v>500</v>
      </c>
    </row>
    <row r="75" spans="1:10" ht="15" customHeight="1" x14ac:dyDescent="0.25">
      <c r="A75" s="16">
        <v>41</v>
      </c>
      <c r="B75" s="16">
        <v>6171</v>
      </c>
      <c r="C75" s="16">
        <v>5169</v>
      </c>
      <c r="D75" s="17" t="s">
        <v>16</v>
      </c>
      <c r="E75" s="16">
        <v>521</v>
      </c>
      <c r="F75" s="17" t="s">
        <v>145</v>
      </c>
      <c r="G75" s="16"/>
      <c r="H75" s="18">
        <v>500</v>
      </c>
      <c r="I75" s="18">
        <v>517.70000000000005</v>
      </c>
      <c r="J75" s="19">
        <v>0</v>
      </c>
    </row>
    <row r="76" spans="1:10" ht="15" customHeight="1" x14ac:dyDescent="0.25">
      <c r="A76" s="16">
        <v>41</v>
      </c>
      <c r="B76" s="16">
        <v>6171</v>
      </c>
      <c r="C76" s="16">
        <v>5169</v>
      </c>
      <c r="D76" s="17" t="s">
        <v>16</v>
      </c>
      <c r="E76" s="16">
        <v>5211</v>
      </c>
      <c r="F76" s="17" t="s">
        <v>146</v>
      </c>
      <c r="G76" s="16"/>
      <c r="H76" s="18">
        <v>1000</v>
      </c>
      <c r="I76" s="18">
        <v>3768</v>
      </c>
      <c r="J76" s="19">
        <v>3000</v>
      </c>
    </row>
    <row r="77" spans="1:10" ht="15" customHeight="1" x14ac:dyDescent="0.25">
      <c r="A77" s="16">
        <v>41</v>
      </c>
      <c r="B77" s="16">
        <v>6171</v>
      </c>
      <c r="C77" s="16">
        <v>5169</v>
      </c>
      <c r="D77" s="17" t="s">
        <v>16</v>
      </c>
      <c r="E77" s="16">
        <v>51721</v>
      </c>
      <c r="F77" s="17" t="s">
        <v>147</v>
      </c>
      <c r="G77" s="16"/>
      <c r="H77" s="18">
        <v>200</v>
      </c>
      <c r="I77" s="18">
        <v>200</v>
      </c>
      <c r="J77" s="19">
        <v>300</v>
      </c>
    </row>
    <row r="78" spans="1:10" ht="15" customHeight="1" x14ac:dyDescent="0.25">
      <c r="A78" s="16">
        <v>41</v>
      </c>
      <c r="B78" s="16">
        <v>6171</v>
      </c>
      <c r="C78" s="16">
        <v>5169</v>
      </c>
      <c r="D78" s="17" t="s">
        <v>16</v>
      </c>
      <c r="E78" s="16">
        <v>51726</v>
      </c>
      <c r="F78" s="17" t="s">
        <v>496</v>
      </c>
      <c r="G78" s="16"/>
      <c r="H78" s="18">
        <v>0</v>
      </c>
      <c r="I78" s="18">
        <v>0</v>
      </c>
      <c r="J78" s="19">
        <v>300</v>
      </c>
    </row>
    <row r="79" spans="1:10" ht="15" customHeight="1" x14ac:dyDescent="0.25">
      <c r="A79" s="16">
        <v>41</v>
      </c>
      <c r="B79" s="16">
        <v>6320</v>
      </c>
      <c r="C79" s="16">
        <v>5163</v>
      </c>
      <c r="D79" s="17" t="s">
        <v>24</v>
      </c>
      <c r="E79" s="16"/>
      <c r="F79" s="17" t="s">
        <v>495</v>
      </c>
      <c r="G79" s="16"/>
      <c r="H79" s="18">
        <v>500</v>
      </c>
      <c r="I79" s="18">
        <v>500</v>
      </c>
      <c r="J79" s="19">
        <v>550</v>
      </c>
    </row>
    <row r="80" spans="1:10" ht="15" customHeight="1" x14ac:dyDescent="0.25">
      <c r="A80"/>
      <c r="B80"/>
      <c r="C80"/>
      <c r="D80"/>
      <c r="E80"/>
      <c r="F80"/>
      <c r="G80"/>
      <c r="H80"/>
      <c r="I80"/>
      <c r="J80"/>
    </row>
    <row r="81" spans="1:10" ht="15" customHeight="1" x14ac:dyDescent="0.25">
      <c r="A81" s="4" t="s">
        <v>385</v>
      </c>
      <c r="B81" s="4"/>
      <c r="C81" s="4"/>
      <c r="D81" s="5"/>
      <c r="E81" s="4"/>
      <c r="F81" s="5"/>
      <c r="G81" s="4"/>
      <c r="H81" s="10">
        <f>SUM(H34:H80)</f>
        <v>19500</v>
      </c>
      <c r="I81" s="10">
        <f>SUM(I34:I80)</f>
        <v>24772.3</v>
      </c>
      <c r="J81" s="11">
        <f>SUM(J34:J80)</f>
        <v>7150</v>
      </c>
    </row>
    <row r="82" spans="1:10" ht="15" customHeight="1" x14ac:dyDescent="0.25">
      <c r="A82"/>
      <c r="B82"/>
      <c r="C82"/>
      <c r="D82"/>
      <c r="E82"/>
      <c r="F82"/>
      <c r="G82"/>
      <c r="H82"/>
      <c r="I82"/>
      <c r="J82"/>
    </row>
    <row r="83" spans="1:10" ht="15" customHeight="1" x14ac:dyDescent="0.25">
      <c r="A83" s="16">
        <v>41</v>
      </c>
      <c r="B83" s="16">
        <v>2212</v>
      </c>
      <c r="C83" s="16">
        <v>6121</v>
      </c>
      <c r="D83" s="17" t="s">
        <v>148</v>
      </c>
      <c r="E83" s="16">
        <v>545</v>
      </c>
      <c r="F83" s="17" t="s">
        <v>149</v>
      </c>
      <c r="G83" s="16"/>
      <c r="H83" s="18">
        <v>0</v>
      </c>
      <c r="I83" s="18">
        <v>12000</v>
      </c>
      <c r="J83" s="19">
        <v>0</v>
      </c>
    </row>
    <row r="84" spans="1:10" ht="15" customHeight="1" x14ac:dyDescent="0.25">
      <c r="A84" s="16">
        <v>41</v>
      </c>
      <c r="B84" s="16">
        <v>2212</v>
      </c>
      <c r="C84" s="16">
        <v>6121</v>
      </c>
      <c r="D84" s="17" t="s">
        <v>148</v>
      </c>
      <c r="E84" s="16">
        <v>51825</v>
      </c>
      <c r="F84" s="17" t="s">
        <v>498</v>
      </c>
      <c r="G84" s="16"/>
      <c r="H84" s="18">
        <v>0</v>
      </c>
      <c r="I84" s="18">
        <v>0</v>
      </c>
      <c r="J84" s="19">
        <v>40000</v>
      </c>
    </row>
    <row r="85" spans="1:10" ht="15" customHeight="1" x14ac:dyDescent="0.25">
      <c r="A85" s="16">
        <v>41</v>
      </c>
      <c r="B85" s="16">
        <v>2212</v>
      </c>
      <c r="C85" s="16">
        <v>6121</v>
      </c>
      <c r="D85" s="17" t="s">
        <v>148</v>
      </c>
      <c r="E85" s="16">
        <v>521211</v>
      </c>
      <c r="F85" s="17" t="s">
        <v>150</v>
      </c>
      <c r="G85" s="16"/>
      <c r="H85" s="18">
        <v>0</v>
      </c>
      <c r="I85" s="18">
        <v>14000</v>
      </c>
      <c r="J85" s="19">
        <v>0</v>
      </c>
    </row>
    <row r="86" spans="1:10" ht="15" customHeight="1" x14ac:dyDescent="0.25">
      <c r="A86" s="16">
        <v>41</v>
      </c>
      <c r="B86" s="16">
        <v>2219</v>
      </c>
      <c r="C86" s="16">
        <v>6121</v>
      </c>
      <c r="D86" s="17" t="s">
        <v>148</v>
      </c>
      <c r="E86" s="16">
        <v>505</v>
      </c>
      <c r="F86" s="17" t="s">
        <v>151</v>
      </c>
      <c r="G86" s="16"/>
      <c r="H86" s="18">
        <v>0</v>
      </c>
      <c r="I86" s="18">
        <v>150</v>
      </c>
      <c r="J86" s="19">
        <v>150</v>
      </c>
    </row>
    <row r="87" spans="1:10" ht="15" customHeight="1" x14ac:dyDescent="0.25">
      <c r="A87" s="16">
        <v>41</v>
      </c>
      <c r="B87" s="16">
        <v>2219</v>
      </c>
      <c r="C87" s="16">
        <v>6121</v>
      </c>
      <c r="D87" s="17" t="s">
        <v>148</v>
      </c>
      <c r="E87" s="16">
        <v>51825</v>
      </c>
      <c r="F87" s="17" t="s">
        <v>498</v>
      </c>
      <c r="G87" s="16"/>
      <c r="H87" s="18">
        <v>0</v>
      </c>
      <c r="I87" s="18">
        <v>650</v>
      </c>
      <c r="J87" s="19">
        <v>0</v>
      </c>
    </row>
    <row r="88" spans="1:10" ht="15" customHeight="1" x14ac:dyDescent="0.25">
      <c r="A88" s="16">
        <v>41</v>
      </c>
      <c r="B88" s="16">
        <v>3111</v>
      </c>
      <c r="C88" s="16">
        <v>6121</v>
      </c>
      <c r="D88" s="17" t="s">
        <v>148</v>
      </c>
      <c r="E88" s="16">
        <v>571</v>
      </c>
      <c r="F88" s="17" t="s">
        <v>520</v>
      </c>
      <c r="G88" s="16"/>
      <c r="H88" s="18">
        <v>77000</v>
      </c>
      <c r="I88" s="18">
        <v>82652.7</v>
      </c>
      <c r="J88" s="19">
        <v>0</v>
      </c>
    </row>
    <row r="89" spans="1:10" ht="15" customHeight="1" x14ac:dyDescent="0.25">
      <c r="A89" s="16">
        <v>41</v>
      </c>
      <c r="B89" s="16">
        <v>3111</v>
      </c>
      <c r="C89" s="16">
        <v>6121</v>
      </c>
      <c r="D89" s="17" t="s">
        <v>148</v>
      </c>
      <c r="E89" s="16">
        <v>571</v>
      </c>
      <c r="F89" s="17" t="s">
        <v>520</v>
      </c>
      <c r="G89" s="16">
        <v>17518</v>
      </c>
      <c r="H89" s="18">
        <v>0</v>
      </c>
      <c r="I89" s="18">
        <v>4727.8999999999996</v>
      </c>
      <c r="J89" s="19">
        <v>0</v>
      </c>
    </row>
    <row r="90" spans="1:10" ht="15" customHeight="1" x14ac:dyDescent="0.25">
      <c r="A90" s="16">
        <v>41</v>
      </c>
      <c r="B90" s="16">
        <v>3111</v>
      </c>
      <c r="C90" s="16">
        <v>6121</v>
      </c>
      <c r="D90" s="17" t="s">
        <v>148</v>
      </c>
      <c r="E90" s="16">
        <v>571</v>
      </c>
      <c r="F90" s="17" t="s">
        <v>520</v>
      </c>
      <c r="G90" s="16">
        <v>17519</v>
      </c>
      <c r="H90" s="18">
        <v>0</v>
      </c>
      <c r="I90" s="18">
        <v>16547.599999999999</v>
      </c>
      <c r="J90" s="19">
        <v>0</v>
      </c>
    </row>
    <row r="91" spans="1:10" ht="15" customHeight="1" x14ac:dyDescent="0.25">
      <c r="A91" s="16">
        <v>41</v>
      </c>
      <c r="B91" s="16">
        <v>3111</v>
      </c>
      <c r="C91" s="16">
        <v>6121</v>
      </c>
      <c r="D91" s="17" t="s">
        <v>148</v>
      </c>
      <c r="E91" s="16">
        <v>5711</v>
      </c>
      <c r="F91" s="17" t="s">
        <v>152</v>
      </c>
      <c r="G91" s="16"/>
      <c r="H91" s="18">
        <v>0</v>
      </c>
      <c r="I91" s="18">
        <v>542.79999999999995</v>
      </c>
      <c r="J91" s="19">
        <v>0</v>
      </c>
    </row>
    <row r="92" spans="1:10" ht="15" customHeight="1" x14ac:dyDescent="0.25">
      <c r="A92" s="16">
        <v>41</v>
      </c>
      <c r="B92" s="16">
        <v>3111</v>
      </c>
      <c r="C92" s="16">
        <v>6121</v>
      </c>
      <c r="D92" s="17" t="s">
        <v>148</v>
      </c>
      <c r="E92" s="16">
        <v>5711</v>
      </c>
      <c r="F92" s="17" t="s">
        <v>152</v>
      </c>
      <c r="G92" s="16">
        <v>17084</v>
      </c>
      <c r="H92" s="18">
        <v>0</v>
      </c>
      <c r="I92" s="18">
        <v>1085.5999999999999</v>
      </c>
      <c r="J92" s="19">
        <v>0</v>
      </c>
    </row>
    <row r="93" spans="1:10" ht="15" customHeight="1" x14ac:dyDescent="0.25">
      <c r="A93" s="16">
        <v>41</v>
      </c>
      <c r="B93" s="16">
        <v>3111</v>
      </c>
      <c r="C93" s="16">
        <v>6121</v>
      </c>
      <c r="D93" s="17" t="s">
        <v>148</v>
      </c>
      <c r="E93" s="16">
        <v>5711</v>
      </c>
      <c r="F93" s="17" t="s">
        <v>152</v>
      </c>
      <c r="G93" s="16">
        <v>17085</v>
      </c>
      <c r="H93" s="18">
        <v>0</v>
      </c>
      <c r="I93" s="18">
        <v>3799.4</v>
      </c>
      <c r="J93" s="19">
        <v>0</v>
      </c>
    </row>
    <row r="94" spans="1:10" ht="15" customHeight="1" x14ac:dyDescent="0.25">
      <c r="A94" s="16">
        <v>41</v>
      </c>
      <c r="B94" s="16">
        <v>3111</v>
      </c>
      <c r="C94" s="16">
        <v>6122</v>
      </c>
      <c r="D94" s="17" t="s">
        <v>153</v>
      </c>
      <c r="E94" s="16">
        <v>571</v>
      </c>
      <c r="F94" s="17" t="s">
        <v>520</v>
      </c>
      <c r="G94" s="16"/>
      <c r="H94" s="18">
        <v>5000</v>
      </c>
      <c r="I94" s="18">
        <v>5000</v>
      </c>
      <c r="J94" s="19">
        <v>7000</v>
      </c>
    </row>
    <row r="95" spans="1:10" ht="15" customHeight="1" x14ac:dyDescent="0.25">
      <c r="A95" s="16">
        <v>41</v>
      </c>
      <c r="B95" s="16">
        <v>3113</v>
      </c>
      <c r="C95" s="16">
        <v>6121</v>
      </c>
      <c r="D95" s="17" t="s">
        <v>148</v>
      </c>
      <c r="E95" s="16">
        <v>14053</v>
      </c>
      <c r="F95" s="17" t="s">
        <v>154</v>
      </c>
      <c r="G95" s="16"/>
      <c r="H95" s="18">
        <v>0</v>
      </c>
      <c r="I95" s="18">
        <v>1928</v>
      </c>
      <c r="J95" s="19">
        <v>0</v>
      </c>
    </row>
    <row r="96" spans="1:10" ht="15" customHeight="1" x14ac:dyDescent="0.25">
      <c r="A96" s="16">
        <v>41</v>
      </c>
      <c r="B96" s="16">
        <v>3113</v>
      </c>
      <c r="C96" s="16">
        <v>6121</v>
      </c>
      <c r="D96" s="17" t="s">
        <v>148</v>
      </c>
      <c r="E96" s="16">
        <v>14056</v>
      </c>
      <c r="F96" s="17" t="s">
        <v>504</v>
      </c>
      <c r="G96" s="16"/>
      <c r="H96" s="18">
        <v>0</v>
      </c>
      <c r="I96" s="18">
        <v>1646.4</v>
      </c>
      <c r="J96" s="19">
        <v>0</v>
      </c>
    </row>
    <row r="97" spans="1:10" ht="15" customHeight="1" x14ac:dyDescent="0.25">
      <c r="A97" s="16">
        <v>41</v>
      </c>
      <c r="B97" s="16">
        <v>3113</v>
      </c>
      <c r="C97" s="16">
        <v>6122</v>
      </c>
      <c r="D97" s="17" t="s">
        <v>153</v>
      </c>
      <c r="E97" s="16">
        <v>14056</v>
      </c>
      <c r="F97" s="17" t="s">
        <v>504</v>
      </c>
      <c r="G97" s="16"/>
      <c r="H97" s="18">
        <v>0</v>
      </c>
      <c r="I97" s="18">
        <v>189.6</v>
      </c>
      <c r="J97" s="19">
        <v>0</v>
      </c>
    </row>
    <row r="98" spans="1:10" ht="15" customHeight="1" x14ac:dyDescent="0.25">
      <c r="A98" s="16">
        <v>41</v>
      </c>
      <c r="B98" s="16">
        <v>3315</v>
      </c>
      <c r="C98" s="16">
        <v>6121</v>
      </c>
      <c r="D98" s="17" t="s">
        <v>148</v>
      </c>
      <c r="E98" s="16">
        <v>583</v>
      </c>
      <c r="F98" s="17" t="s">
        <v>517</v>
      </c>
      <c r="G98" s="16"/>
      <c r="H98" s="18">
        <v>6000</v>
      </c>
      <c r="I98" s="18">
        <v>2499.8000000000002</v>
      </c>
      <c r="J98" s="19">
        <v>0</v>
      </c>
    </row>
    <row r="99" spans="1:10" ht="15" customHeight="1" x14ac:dyDescent="0.25">
      <c r="A99" s="16">
        <v>41</v>
      </c>
      <c r="B99" s="16">
        <v>3315</v>
      </c>
      <c r="C99" s="16">
        <v>6121</v>
      </c>
      <c r="D99" s="17" t="s">
        <v>148</v>
      </c>
      <c r="E99" s="16">
        <v>583</v>
      </c>
      <c r="F99" s="17" t="s">
        <v>58</v>
      </c>
      <c r="G99" s="16">
        <v>17518</v>
      </c>
      <c r="H99" s="18">
        <v>0</v>
      </c>
      <c r="I99" s="18">
        <v>617.70000000000005</v>
      </c>
      <c r="J99" s="19">
        <v>0</v>
      </c>
    </row>
    <row r="100" spans="1:10" ht="15" customHeight="1" x14ac:dyDescent="0.25">
      <c r="A100" s="16">
        <v>41</v>
      </c>
      <c r="B100" s="16">
        <v>3315</v>
      </c>
      <c r="C100" s="16">
        <v>6121</v>
      </c>
      <c r="D100" s="17" t="s">
        <v>148</v>
      </c>
      <c r="E100" s="16">
        <v>583</v>
      </c>
      <c r="F100" s="17" t="s">
        <v>58</v>
      </c>
      <c r="G100" s="16">
        <v>17519</v>
      </c>
      <c r="H100" s="18">
        <v>0</v>
      </c>
      <c r="I100" s="18">
        <v>2882.5</v>
      </c>
      <c r="J100" s="19">
        <v>0</v>
      </c>
    </row>
    <row r="101" spans="1:10" ht="15" customHeight="1" x14ac:dyDescent="0.25">
      <c r="A101" s="16">
        <v>41</v>
      </c>
      <c r="B101" s="16">
        <v>3315</v>
      </c>
      <c r="C101" s="16">
        <v>6121</v>
      </c>
      <c r="D101" s="17" t="s">
        <v>148</v>
      </c>
      <c r="E101" s="16">
        <v>585</v>
      </c>
      <c r="F101" s="17" t="s">
        <v>499</v>
      </c>
      <c r="G101" s="16"/>
      <c r="H101" s="18">
        <v>0</v>
      </c>
      <c r="I101" s="18">
        <v>1700</v>
      </c>
      <c r="J101" s="19">
        <v>0</v>
      </c>
    </row>
    <row r="102" spans="1:10" ht="15" customHeight="1" x14ac:dyDescent="0.25">
      <c r="A102" s="16">
        <v>41</v>
      </c>
      <c r="B102" s="16">
        <v>3315</v>
      </c>
      <c r="C102" s="16">
        <v>6121</v>
      </c>
      <c r="D102" s="17" t="s">
        <v>148</v>
      </c>
      <c r="E102" s="16">
        <v>160124</v>
      </c>
      <c r="F102" s="17" t="s">
        <v>132</v>
      </c>
      <c r="G102" s="16"/>
      <c r="H102" s="18">
        <v>35000</v>
      </c>
      <c r="I102" s="18">
        <v>34082.400000000001</v>
      </c>
      <c r="J102" s="19">
        <v>24000</v>
      </c>
    </row>
    <row r="103" spans="1:10" ht="15" customHeight="1" x14ac:dyDescent="0.25">
      <c r="A103" s="16">
        <v>41</v>
      </c>
      <c r="B103" s="16">
        <v>3315</v>
      </c>
      <c r="C103" s="16">
        <v>6121</v>
      </c>
      <c r="D103" s="17" t="s">
        <v>148</v>
      </c>
      <c r="E103" s="16">
        <v>160124</v>
      </c>
      <c r="F103" s="17" t="s">
        <v>132</v>
      </c>
      <c r="G103" s="16">
        <v>17520</v>
      </c>
      <c r="H103" s="18">
        <v>0</v>
      </c>
      <c r="I103" s="18">
        <v>561.29999999999995</v>
      </c>
      <c r="J103" s="19">
        <v>0</v>
      </c>
    </row>
    <row r="104" spans="1:10" ht="15" customHeight="1" x14ac:dyDescent="0.25">
      <c r="A104" s="16">
        <v>41</v>
      </c>
      <c r="B104" s="16">
        <v>3315</v>
      </c>
      <c r="C104" s="16">
        <v>6122</v>
      </c>
      <c r="D104" s="17" t="s">
        <v>153</v>
      </c>
      <c r="E104" s="16">
        <v>583</v>
      </c>
      <c r="F104" s="17" t="s">
        <v>58</v>
      </c>
      <c r="G104" s="16"/>
      <c r="H104" s="18">
        <v>34000</v>
      </c>
      <c r="I104" s="18">
        <v>33409.599999999999</v>
      </c>
      <c r="J104" s="19">
        <v>0</v>
      </c>
    </row>
    <row r="105" spans="1:10" ht="15" customHeight="1" x14ac:dyDescent="0.25">
      <c r="A105" s="16">
        <v>41</v>
      </c>
      <c r="B105" s="16">
        <v>3315</v>
      </c>
      <c r="C105" s="16">
        <v>6122</v>
      </c>
      <c r="D105" s="17" t="s">
        <v>153</v>
      </c>
      <c r="E105" s="16">
        <v>583</v>
      </c>
      <c r="F105" s="17" t="s">
        <v>58</v>
      </c>
      <c r="G105" s="16">
        <v>17518</v>
      </c>
      <c r="H105" s="18">
        <v>0</v>
      </c>
      <c r="I105" s="18">
        <v>104.2</v>
      </c>
      <c r="J105" s="19">
        <v>0</v>
      </c>
    </row>
    <row r="106" spans="1:10" ht="15" customHeight="1" x14ac:dyDescent="0.25">
      <c r="A106" s="16">
        <v>41</v>
      </c>
      <c r="B106" s="16">
        <v>3315</v>
      </c>
      <c r="C106" s="16">
        <v>6122</v>
      </c>
      <c r="D106" s="17" t="s">
        <v>153</v>
      </c>
      <c r="E106" s="16">
        <v>583</v>
      </c>
      <c r="F106" s="17" t="s">
        <v>58</v>
      </c>
      <c r="G106" s="16">
        <v>17519</v>
      </c>
      <c r="H106" s="18">
        <v>0</v>
      </c>
      <c r="I106" s="18">
        <v>486.2</v>
      </c>
      <c r="J106" s="19">
        <v>0</v>
      </c>
    </row>
    <row r="107" spans="1:10" ht="15" customHeight="1" x14ac:dyDescent="0.25">
      <c r="A107" s="16">
        <v>41</v>
      </c>
      <c r="B107" s="16">
        <v>3315</v>
      </c>
      <c r="C107" s="16">
        <v>6122</v>
      </c>
      <c r="D107" s="17" t="s">
        <v>153</v>
      </c>
      <c r="E107" s="16">
        <v>160124</v>
      </c>
      <c r="F107" s="17" t="s">
        <v>132</v>
      </c>
      <c r="G107" s="16"/>
      <c r="H107" s="18">
        <v>0</v>
      </c>
      <c r="I107" s="18">
        <v>338.4</v>
      </c>
      <c r="J107" s="19">
        <v>0</v>
      </c>
    </row>
    <row r="108" spans="1:10" ht="15" customHeight="1" x14ac:dyDescent="0.25">
      <c r="A108" s="16">
        <v>41</v>
      </c>
      <c r="B108" s="16">
        <v>3315</v>
      </c>
      <c r="C108" s="16">
        <v>6122</v>
      </c>
      <c r="D108" s="17" t="s">
        <v>153</v>
      </c>
      <c r="E108" s="16">
        <v>160124</v>
      </c>
      <c r="F108" s="17" t="s">
        <v>132</v>
      </c>
      <c r="G108" s="16">
        <v>17520</v>
      </c>
      <c r="H108" s="18">
        <v>0</v>
      </c>
      <c r="I108" s="18">
        <v>17.899999999999999</v>
      </c>
      <c r="J108" s="19">
        <v>0</v>
      </c>
    </row>
    <row r="109" spans="1:10" ht="15" customHeight="1" x14ac:dyDescent="0.25">
      <c r="A109" s="16">
        <v>41</v>
      </c>
      <c r="B109" s="16">
        <v>3412</v>
      </c>
      <c r="C109" s="16">
        <v>6121</v>
      </c>
      <c r="D109" s="17" t="s">
        <v>148</v>
      </c>
      <c r="E109" s="16">
        <v>536</v>
      </c>
      <c r="F109" s="17" t="s">
        <v>139</v>
      </c>
      <c r="G109" s="16"/>
      <c r="H109" s="18">
        <v>0</v>
      </c>
      <c r="I109" s="18">
        <v>1489</v>
      </c>
      <c r="J109" s="19">
        <v>0</v>
      </c>
    </row>
    <row r="110" spans="1:10" ht="15" customHeight="1" x14ac:dyDescent="0.25">
      <c r="A110" s="16">
        <v>41</v>
      </c>
      <c r="B110" s="16">
        <v>3412</v>
      </c>
      <c r="C110" s="16">
        <v>6121</v>
      </c>
      <c r="D110" s="17" t="s">
        <v>148</v>
      </c>
      <c r="E110" s="16">
        <v>53625</v>
      </c>
      <c r="F110" s="17" t="s">
        <v>500</v>
      </c>
      <c r="G110" s="16"/>
      <c r="H110" s="18">
        <v>0</v>
      </c>
      <c r="I110" s="18">
        <v>10000</v>
      </c>
      <c r="J110" s="19">
        <v>16000</v>
      </c>
    </row>
    <row r="111" spans="1:10" ht="15" customHeight="1" x14ac:dyDescent="0.25">
      <c r="A111" s="16">
        <v>41</v>
      </c>
      <c r="B111" s="16">
        <v>3421</v>
      </c>
      <c r="C111" s="16">
        <v>6121</v>
      </c>
      <c r="D111" s="17" t="s">
        <v>148</v>
      </c>
      <c r="E111" s="16">
        <v>140324</v>
      </c>
      <c r="F111" s="17" t="s">
        <v>124</v>
      </c>
      <c r="G111" s="16"/>
      <c r="H111" s="18">
        <v>0</v>
      </c>
      <c r="I111" s="18">
        <v>0</v>
      </c>
      <c r="J111" s="19">
        <v>6000</v>
      </c>
    </row>
    <row r="112" spans="1:10" ht="15" customHeight="1" x14ac:dyDescent="0.25">
      <c r="A112" s="16">
        <v>41</v>
      </c>
      <c r="B112" s="16">
        <v>3612</v>
      </c>
      <c r="C112" s="16">
        <v>6121</v>
      </c>
      <c r="D112" s="17" t="s">
        <v>148</v>
      </c>
      <c r="E112" s="16">
        <v>568</v>
      </c>
      <c r="F112" s="17" t="s">
        <v>155</v>
      </c>
      <c r="G112" s="16"/>
      <c r="H112" s="18">
        <v>0</v>
      </c>
      <c r="I112" s="18">
        <v>0</v>
      </c>
      <c r="J112" s="19">
        <v>5000</v>
      </c>
    </row>
    <row r="113" spans="1:10" ht="15" customHeight="1" x14ac:dyDescent="0.25">
      <c r="A113" s="16">
        <v>41</v>
      </c>
      <c r="B113" s="16">
        <v>3613</v>
      </c>
      <c r="C113" s="16">
        <v>6121</v>
      </c>
      <c r="D113" s="17" t="s">
        <v>148</v>
      </c>
      <c r="E113" s="16">
        <v>515</v>
      </c>
      <c r="F113" s="17" t="s">
        <v>156</v>
      </c>
      <c r="G113" s="16"/>
      <c r="H113" s="18">
        <v>0</v>
      </c>
      <c r="I113" s="18">
        <v>3855</v>
      </c>
      <c r="J113" s="19">
        <v>0</v>
      </c>
    </row>
    <row r="114" spans="1:10" ht="15" customHeight="1" x14ac:dyDescent="0.25">
      <c r="A114" s="16">
        <v>41</v>
      </c>
      <c r="B114" s="16">
        <v>3613</v>
      </c>
      <c r="C114" s="16">
        <v>6121</v>
      </c>
      <c r="D114" s="17" t="s">
        <v>148</v>
      </c>
      <c r="E114" s="16">
        <v>565</v>
      </c>
      <c r="F114" s="17" t="s">
        <v>157</v>
      </c>
      <c r="G114" s="16"/>
      <c r="H114" s="18">
        <v>0</v>
      </c>
      <c r="I114" s="18">
        <v>3054</v>
      </c>
      <c r="J114" s="19">
        <v>0</v>
      </c>
    </row>
    <row r="115" spans="1:10" ht="15" customHeight="1" x14ac:dyDescent="0.25">
      <c r="A115" s="16">
        <v>41</v>
      </c>
      <c r="B115" s="16">
        <v>3613</v>
      </c>
      <c r="C115" s="16">
        <v>6121</v>
      </c>
      <c r="D115" s="17" t="s">
        <v>148</v>
      </c>
      <c r="E115" s="16">
        <v>568</v>
      </c>
      <c r="F115" s="17" t="s">
        <v>155</v>
      </c>
      <c r="G115" s="16"/>
      <c r="H115" s="18">
        <v>0</v>
      </c>
      <c r="I115" s="18">
        <v>5389</v>
      </c>
      <c r="J115" s="19">
        <v>0</v>
      </c>
    </row>
    <row r="116" spans="1:10" ht="15" customHeight="1" x14ac:dyDescent="0.25">
      <c r="A116" s="16">
        <v>41</v>
      </c>
      <c r="B116" s="16">
        <v>3631</v>
      </c>
      <c r="C116" s="16">
        <v>6121</v>
      </c>
      <c r="D116" s="17" t="s">
        <v>148</v>
      </c>
      <c r="E116" s="16">
        <v>554</v>
      </c>
      <c r="F116" s="17" t="s">
        <v>158</v>
      </c>
      <c r="G116" s="16"/>
      <c r="H116" s="18">
        <v>0</v>
      </c>
      <c r="I116" s="18">
        <v>0</v>
      </c>
      <c r="J116" s="19">
        <v>500</v>
      </c>
    </row>
    <row r="117" spans="1:10" ht="15" customHeight="1" x14ac:dyDescent="0.25">
      <c r="A117" s="16">
        <v>41</v>
      </c>
      <c r="B117" s="16">
        <v>3632</v>
      </c>
      <c r="C117" s="16">
        <v>6121</v>
      </c>
      <c r="D117" s="17" t="s">
        <v>148</v>
      </c>
      <c r="E117" s="16"/>
      <c r="F117" s="17" t="s">
        <v>501</v>
      </c>
      <c r="G117" s="16"/>
      <c r="H117" s="18">
        <v>0</v>
      </c>
      <c r="I117" s="18">
        <v>815</v>
      </c>
      <c r="J117" s="19">
        <v>0</v>
      </c>
    </row>
    <row r="118" spans="1:10" ht="15" customHeight="1" x14ac:dyDescent="0.25">
      <c r="A118" s="16">
        <v>41</v>
      </c>
      <c r="B118" s="16">
        <v>3635</v>
      </c>
      <c r="C118" s="16">
        <v>6119</v>
      </c>
      <c r="D118" s="17" t="s">
        <v>159</v>
      </c>
      <c r="E118" s="16">
        <v>1903</v>
      </c>
      <c r="F118" s="17" t="s">
        <v>160</v>
      </c>
      <c r="G118" s="16"/>
      <c r="H118" s="18">
        <v>2500</v>
      </c>
      <c r="I118" s="18">
        <v>3500</v>
      </c>
      <c r="J118" s="19">
        <v>0</v>
      </c>
    </row>
    <row r="119" spans="1:10" ht="15" customHeight="1" x14ac:dyDescent="0.25">
      <c r="A119" s="16">
        <v>41</v>
      </c>
      <c r="B119" s="16">
        <v>3635</v>
      </c>
      <c r="C119" s="16">
        <v>6119</v>
      </c>
      <c r="D119" s="17" t="s">
        <v>159</v>
      </c>
      <c r="E119" s="16">
        <v>190324</v>
      </c>
      <c r="F119" s="17" t="s">
        <v>161</v>
      </c>
      <c r="G119" s="16"/>
      <c r="H119" s="18">
        <v>500</v>
      </c>
      <c r="I119" s="18">
        <v>880</v>
      </c>
      <c r="J119" s="19">
        <v>0</v>
      </c>
    </row>
    <row r="120" spans="1:10" ht="15" customHeight="1" x14ac:dyDescent="0.25">
      <c r="A120" s="16">
        <v>41</v>
      </c>
      <c r="B120" s="16">
        <v>3635</v>
      </c>
      <c r="C120" s="16">
        <v>6119</v>
      </c>
      <c r="D120" s="17" t="s">
        <v>159</v>
      </c>
      <c r="E120" s="16">
        <v>190324</v>
      </c>
      <c r="F120" s="17" t="s">
        <v>161</v>
      </c>
      <c r="G120" s="16">
        <v>17518</v>
      </c>
      <c r="H120" s="18">
        <v>0</v>
      </c>
      <c r="I120" s="18">
        <v>31.6</v>
      </c>
      <c r="J120" s="19">
        <v>0</v>
      </c>
    </row>
    <row r="121" spans="1:10" ht="15" customHeight="1" x14ac:dyDescent="0.25">
      <c r="A121" s="16">
        <v>41</v>
      </c>
      <c r="B121" s="16">
        <v>3635</v>
      </c>
      <c r="C121" s="16">
        <v>6119</v>
      </c>
      <c r="D121" s="17" t="s">
        <v>159</v>
      </c>
      <c r="E121" s="16">
        <v>190324</v>
      </c>
      <c r="F121" s="17" t="s">
        <v>161</v>
      </c>
      <c r="G121" s="16">
        <v>17519</v>
      </c>
      <c r="H121" s="18">
        <v>0</v>
      </c>
      <c r="I121" s="18">
        <v>147.4</v>
      </c>
      <c r="J121" s="19">
        <v>0</v>
      </c>
    </row>
    <row r="122" spans="1:10" ht="15" customHeight="1" x14ac:dyDescent="0.25">
      <c r="A122" s="16">
        <v>41</v>
      </c>
      <c r="B122" s="16">
        <v>3639</v>
      </c>
      <c r="C122" s="16">
        <v>6121</v>
      </c>
      <c r="D122" s="17" t="s">
        <v>148</v>
      </c>
      <c r="E122" s="16">
        <v>3727</v>
      </c>
      <c r="F122" s="17" t="s">
        <v>140</v>
      </c>
      <c r="G122" s="16"/>
      <c r="H122" s="18">
        <v>9000</v>
      </c>
      <c r="I122" s="18">
        <v>4389.3</v>
      </c>
      <c r="J122" s="19">
        <v>0</v>
      </c>
    </row>
    <row r="123" spans="1:10" ht="15" customHeight="1" x14ac:dyDescent="0.25">
      <c r="A123" s="16">
        <v>41</v>
      </c>
      <c r="B123" s="16">
        <v>3639</v>
      </c>
      <c r="C123" s="16">
        <v>6121</v>
      </c>
      <c r="D123" s="17" t="s">
        <v>148</v>
      </c>
      <c r="E123" s="16">
        <v>3727</v>
      </c>
      <c r="F123" s="17" t="s">
        <v>140</v>
      </c>
      <c r="G123" s="16">
        <v>90505</v>
      </c>
      <c r="H123" s="18">
        <v>0</v>
      </c>
      <c r="I123" s="18">
        <v>6692.7</v>
      </c>
      <c r="J123" s="19">
        <v>0</v>
      </c>
    </row>
    <row r="124" spans="1:10" ht="15" customHeight="1" x14ac:dyDescent="0.25">
      <c r="A124" s="16">
        <v>41</v>
      </c>
      <c r="B124" s="16">
        <v>3639</v>
      </c>
      <c r="C124" s="16">
        <v>6130</v>
      </c>
      <c r="D124" s="17" t="s">
        <v>117</v>
      </c>
      <c r="E124" s="16">
        <v>55</v>
      </c>
      <c r="F124" s="17" t="s">
        <v>162</v>
      </c>
      <c r="G124" s="16"/>
      <c r="H124" s="18">
        <v>0</v>
      </c>
      <c r="I124" s="18">
        <v>1550</v>
      </c>
      <c r="J124" s="19">
        <v>0</v>
      </c>
    </row>
    <row r="125" spans="1:10" ht="15" customHeight="1" x14ac:dyDescent="0.25">
      <c r="A125" s="16">
        <v>41</v>
      </c>
      <c r="B125" s="16">
        <v>4339</v>
      </c>
      <c r="C125" s="16">
        <v>6121</v>
      </c>
      <c r="D125" s="17" t="s">
        <v>148</v>
      </c>
      <c r="E125" s="16">
        <v>1002</v>
      </c>
      <c r="F125" s="17" t="s">
        <v>123</v>
      </c>
      <c r="G125" s="16"/>
      <c r="H125" s="18">
        <v>11000</v>
      </c>
      <c r="I125" s="18">
        <v>7471</v>
      </c>
      <c r="J125" s="19">
        <v>0</v>
      </c>
    </row>
    <row r="126" spans="1:10" ht="15" customHeight="1" x14ac:dyDescent="0.25">
      <c r="A126" s="16">
        <v>41</v>
      </c>
      <c r="B126" s="16">
        <v>4339</v>
      </c>
      <c r="C126" s="16">
        <v>6121</v>
      </c>
      <c r="D126" s="17" t="s">
        <v>148</v>
      </c>
      <c r="E126" s="16">
        <v>1002</v>
      </c>
      <c r="F126" s="17" t="s">
        <v>123</v>
      </c>
      <c r="G126" s="16">
        <v>13502</v>
      </c>
      <c r="H126" s="18">
        <v>0</v>
      </c>
      <c r="I126" s="18">
        <v>3529</v>
      </c>
      <c r="J126" s="19">
        <v>0</v>
      </c>
    </row>
    <row r="127" spans="1:10" ht="15" customHeight="1" x14ac:dyDescent="0.25">
      <c r="A127" s="16">
        <v>41</v>
      </c>
      <c r="B127" s="16">
        <v>6171</v>
      </c>
      <c r="C127" s="16">
        <v>6111</v>
      </c>
      <c r="D127" s="17" t="s">
        <v>163</v>
      </c>
      <c r="E127" s="16">
        <v>6122</v>
      </c>
      <c r="F127" s="17" t="s">
        <v>164</v>
      </c>
      <c r="G127" s="16"/>
      <c r="H127" s="18">
        <v>0</v>
      </c>
      <c r="I127" s="18">
        <v>81.8</v>
      </c>
      <c r="J127" s="19">
        <v>0</v>
      </c>
    </row>
    <row r="128" spans="1:10" ht="15" customHeight="1" x14ac:dyDescent="0.25">
      <c r="A128" s="16">
        <v>41</v>
      </c>
      <c r="B128" s="16">
        <v>6171</v>
      </c>
      <c r="C128" s="16">
        <v>6121</v>
      </c>
      <c r="D128" s="17" t="s">
        <v>148</v>
      </c>
      <c r="E128" s="16">
        <v>6122</v>
      </c>
      <c r="F128" s="17" t="s">
        <v>164</v>
      </c>
      <c r="G128" s="16"/>
      <c r="H128" s="18">
        <v>2500</v>
      </c>
      <c r="I128" s="18">
        <v>2318.1999999999998</v>
      </c>
      <c r="J128" s="19">
        <v>0</v>
      </c>
    </row>
    <row r="129" spans="1:10" ht="15" customHeight="1" x14ac:dyDescent="0.25">
      <c r="A129" s="16">
        <v>41</v>
      </c>
      <c r="B129" s="16">
        <v>6171</v>
      </c>
      <c r="C129" s="16">
        <v>6121</v>
      </c>
      <c r="D129" s="17" t="s">
        <v>148</v>
      </c>
      <c r="E129" s="16">
        <v>61212</v>
      </c>
      <c r="F129" s="17" t="s">
        <v>502</v>
      </c>
      <c r="G129" s="16"/>
      <c r="H129" s="18">
        <v>0</v>
      </c>
      <c r="I129" s="18">
        <v>0</v>
      </c>
      <c r="J129" s="19">
        <v>1000</v>
      </c>
    </row>
    <row r="130" spans="1:10" ht="15" customHeight="1" x14ac:dyDescent="0.25">
      <c r="A130"/>
      <c r="B130"/>
      <c r="C130"/>
      <c r="D130"/>
      <c r="E130"/>
      <c r="F130"/>
      <c r="G130"/>
      <c r="H130"/>
      <c r="I130"/>
      <c r="J130"/>
    </row>
    <row r="131" spans="1:10" ht="15" customHeight="1" x14ac:dyDescent="0.25">
      <c r="A131" s="4" t="s">
        <v>384</v>
      </c>
      <c r="B131" s="4"/>
      <c r="C131" s="4"/>
      <c r="D131" s="5"/>
      <c r="E131" s="4"/>
      <c r="F131" s="5"/>
      <c r="G131" s="4"/>
      <c r="H131" s="10">
        <f>SUM(H82:H130)</f>
        <v>182500</v>
      </c>
      <c r="I131" s="10">
        <f>SUM(I82:I130)</f>
        <v>276813</v>
      </c>
      <c r="J131" s="11">
        <f>SUM(J82:J130)</f>
        <v>99650</v>
      </c>
    </row>
    <row r="132" spans="1:10" ht="15" customHeight="1" x14ac:dyDescent="0.25">
      <c r="A132"/>
      <c r="B132"/>
      <c r="C132"/>
      <c r="D132"/>
      <c r="E132"/>
      <c r="F132"/>
      <c r="G132"/>
      <c r="H132"/>
      <c r="I132"/>
      <c r="J132"/>
    </row>
    <row r="133" spans="1:10" ht="15" customHeight="1" x14ac:dyDescent="0.25">
      <c r="A133" s="6" t="s">
        <v>383</v>
      </c>
      <c r="B133" s="6"/>
      <c r="C133" s="6"/>
      <c r="D133" s="7"/>
      <c r="E133" s="6"/>
      <c r="F133" s="7"/>
      <c r="G133" s="6"/>
      <c r="H133" s="12">
        <f>H81+H131</f>
        <v>202000</v>
      </c>
      <c r="I133" s="12">
        <f>I81+I131</f>
        <v>301585.3</v>
      </c>
      <c r="J133" s="13">
        <f>J81+J131</f>
        <v>106800</v>
      </c>
    </row>
    <row r="134" spans="1:10" ht="15" customHeight="1" x14ac:dyDescent="0.25">
      <c r="A134"/>
      <c r="B134"/>
      <c r="C134"/>
      <c r="D134"/>
      <c r="E134"/>
      <c r="F134"/>
      <c r="G134"/>
      <c r="H134"/>
      <c r="I134"/>
      <c r="J134"/>
    </row>
    <row r="135" spans="1:10" s="22" customFormat="1" ht="30" customHeight="1" x14ac:dyDescent="0.25">
      <c r="A135" s="48" t="s">
        <v>391</v>
      </c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ht="15" customHeight="1" x14ac:dyDescent="0.25">
      <c r="A136"/>
      <c r="B136"/>
      <c r="C136"/>
      <c r="D136"/>
      <c r="E136"/>
      <c r="F136"/>
      <c r="G136"/>
      <c r="H136"/>
      <c r="I136"/>
      <c r="J136"/>
    </row>
    <row r="137" spans="1:10" ht="15" customHeight="1" x14ac:dyDescent="0.25">
      <c r="A137" s="16">
        <v>43</v>
      </c>
      <c r="B137" s="16">
        <v>3612</v>
      </c>
      <c r="C137" s="16">
        <v>2132</v>
      </c>
      <c r="D137" s="17" t="s">
        <v>118</v>
      </c>
      <c r="E137" s="16">
        <v>391</v>
      </c>
      <c r="F137" s="17" t="s">
        <v>165</v>
      </c>
      <c r="G137" s="16"/>
      <c r="H137" s="18">
        <v>13500</v>
      </c>
      <c r="I137" s="18">
        <v>13500</v>
      </c>
      <c r="J137" s="19">
        <v>14000</v>
      </c>
    </row>
    <row r="138" spans="1:10" ht="15" customHeight="1" x14ac:dyDescent="0.25">
      <c r="A138"/>
      <c r="B138"/>
      <c r="C138"/>
      <c r="D138"/>
      <c r="E138"/>
      <c r="F138"/>
      <c r="G138"/>
      <c r="H138"/>
      <c r="I138"/>
      <c r="J138"/>
    </row>
    <row r="139" spans="1:10" ht="15" customHeight="1" x14ac:dyDescent="0.25">
      <c r="A139" s="4" t="s">
        <v>382</v>
      </c>
      <c r="B139" s="4"/>
      <c r="C139" s="4"/>
      <c r="D139" s="5"/>
      <c r="E139" s="4"/>
      <c r="F139" s="5"/>
      <c r="G139" s="4"/>
      <c r="H139" s="10">
        <f>SUM(H136:H138)</f>
        <v>13500</v>
      </c>
      <c r="I139" s="10">
        <f>SUM(I136:I138)</f>
        <v>13500</v>
      </c>
      <c r="J139" s="11">
        <f>SUM(J136:J138)</f>
        <v>14000</v>
      </c>
    </row>
    <row r="140" spans="1:10" ht="15" customHeight="1" x14ac:dyDescent="0.25">
      <c r="A140"/>
      <c r="B140"/>
      <c r="C140"/>
      <c r="D140"/>
      <c r="E140"/>
      <c r="F140"/>
      <c r="G140"/>
      <c r="H140"/>
      <c r="I140"/>
      <c r="J140"/>
    </row>
    <row r="141" spans="1:10" ht="15" customHeight="1" x14ac:dyDescent="0.25">
      <c r="A141" s="6" t="s">
        <v>381</v>
      </c>
      <c r="B141" s="6"/>
      <c r="C141" s="6"/>
      <c r="D141" s="7"/>
      <c r="E141" s="6"/>
      <c r="F141" s="7"/>
      <c r="G141" s="6"/>
      <c r="H141" s="12">
        <f>H139</f>
        <v>13500</v>
      </c>
      <c r="I141" s="12">
        <f>I139</f>
        <v>13500</v>
      </c>
      <c r="J141" s="13">
        <f>J139</f>
        <v>14000</v>
      </c>
    </row>
    <row r="142" spans="1:10" ht="15" customHeight="1" x14ac:dyDescent="0.25">
      <c r="A142"/>
      <c r="B142"/>
      <c r="C142"/>
      <c r="D142"/>
      <c r="E142"/>
      <c r="F142"/>
      <c r="G142"/>
      <c r="H142"/>
      <c r="I142"/>
      <c r="J142"/>
    </row>
    <row r="143" spans="1:10" ht="15" customHeight="1" x14ac:dyDescent="0.25">
      <c r="A143" s="16">
        <v>43</v>
      </c>
      <c r="B143" s="16">
        <v>3612</v>
      </c>
      <c r="C143" s="16">
        <v>5137</v>
      </c>
      <c r="D143" s="17" t="s">
        <v>20</v>
      </c>
      <c r="E143" s="16">
        <v>391</v>
      </c>
      <c r="F143" s="17" t="s">
        <v>165</v>
      </c>
      <c r="G143" s="16"/>
      <c r="H143" s="18">
        <v>20</v>
      </c>
      <c r="I143" s="18">
        <v>20</v>
      </c>
      <c r="J143" s="19">
        <v>20</v>
      </c>
    </row>
    <row r="144" spans="1:10" ht="15" customHeight="1" x14ac:dyDescent="0.25">
      <c r="A144" s="16">
        <v>43</v>
      </c>
      <c r="B144" s="16">
        <v>3612</v>
      </c>
      <c r="C144" s="16">
        <v>5139</v>
      </c>
      <c r="D144" s="17" t="s">
        <v>21</v>
      </c>
      <c r="E144" s="16">
        <v>391</v>
      </c>
      <c r="F144" s="17" t="s">
        <v>165</v>
      </c>
      <c r="G144" s="16"/>
      <c r="H144" s="18">
        <v>85</v>
      </c>
      <c r="I144" s="18">
        <v>85</v>
      </c>
      <c r="J144" s="19">
        <v>85</v>
      </c>
    </row>
    <row r="145" spans="1:10" ht="15" customHeight="1" x14ac:dyDescent="0.25">
      <c r="A145" s="16">
        <v>43</v>
      </c>
      <c r="B145" s="16">
        <v>3612</v>
      </c>
      <c r="C145" s="16">
        <v>5151</v>
      </c>
      <c r="D145" s="17" t="s">
        <v>166</v>
      </c>
      <c r="E145" s="16">
        <v>391</v>
      </c>
      <c r="F145" s="17" t="s">
        <v>165</v>
      </c>
      <c r="G145" s="16"/>
      <c r="H145" s="18">
        <v>20</v>
      </c>
      <c r="I145" s="18">
        <v>20</v>
      </c>
      <c r="J145" s="19">
        <v>20</v>
      </c>
    </row>
    <row r="146" spans="1:10" ht="15" customHeight="1" x14ac:dyDescent="0.25">
      <c r="A146" s="16">
        <v>43</v>
      </c>
      <c r="B146" s="16">
        <v>3612</v>
      </c>
      <c r="C146" s="16">
        <v>5153</v>
      </c>
      <c r="D146" s="17" t="s">
        <v>167</v>
      </c>
      <c r="E146" s="16">
        <v>391</v>
      </c>
      <c r="F146" s="17" t="s">
        <v>165</v>
      </c>
      <c r="G146" s="16"/>
      <c r="H146" s="18">
        <v>5</v>
      </c>
      <c r="I146" s="18">
        <v>5</v>
      </c>
      <c r="J146" s="19">
        <v>5</v>
      </c>
    </row>
    <row r="147" spans="1:10" ht="15" customHeight="1" x14ac:dyDescent="0.25">
      <c r="A147" s="16">
        <v>43</v>
      </c>
      <c r="B147" s="16">
        <v>3612</v>
      </c>
      <c r="C147" s="16">
        <v>5154</v>
      </c>
      <c r="D147" s="17" t="s">
        <v>168</v>
      </c>
      <c r="E147" s="16">
        <v>391</v>
      </c>
      <c r="F147" s="17" t="s">
        <v>165</v>
      </c>
      <c r="G147" s="16"/>
      <c r="H147" s="18">
        <v>50</v>
      </c>
      <c r="I147" s="18">
        <v>50</v>
      </c>
      <c r="J147" s="19">
        <v>50</v>
      </c>
    </row>
    <row r="148" spans="1:10" ht="15" customHeight="1" x14ac:dyDescent="0.25">
      <c r="A148" s="16">
        <v>43</v>
      </c>
      <c r="B148" s="16">
        <v>3612</v>
      </c>
      <c r="C148" s="16">
        <v>5168</v>
      </c>
      <c r="D148" s="17" t="s">
        <v>26</v>
      </c>
      <c r="E148" s="16">
        <v>391</v>
      </c>
      <c r="F148" s="17" t="s">
        <v>165</v>
      </c>
      <c r="G148" s="16"/>
      <c r="H148" s="18">
        <v>30</v>
      </c>
      <c r="I148" s="18">
        <v>57.8</v>
      </c>
      <c r="J148" s="19">
        <v>65</v>
      </c>
    </row>
    <row r="149" spans="1:10" ht="15" customHeight="1" x14ac:dyDescent="0.25">
      <c r="A149" s="16">
        <v>43</v>
      </c>
      <c r="B149" s="16">
        <v>3612</v>
      </c>
      <c r="C149" s="16">
        <v>5169</v>
      </c>
      <c r="D149" s="17" t="s">
        <v>16</v>
      </c>
      <c r="E149" s="16">
        <v>391</v>
      </c>
      <c r="F149" s="17" t="s">
        <v>165</v>
      </c>
      <c r="G149" s="16"/>
      <c r="H149" s="18">
        <v>700</v>
      </c>
      <c r="I149" s="18">
        <v>672.2</v>
      </c>
      <c r="J149" s="19">
        <v>700</v>
      </c>
    </row>
    <row r="150" spans="1:10" ht="15" customHeight="1" x14ac:dyDescent="0.25">
      <c r="A150" s="16">
        <v>43</v>
      </c>
      <c r="B150" s="16">
        <v>3612</v>
      </c>
      <c r="C150" s="16">
        <v>5171</v>
      </c>
      <c r="D150" s="17" t="s">
        <v>27</v>
      </c>
      <c r="E150" s="16">
        <v>391</v>
      </c>
      <c r="F150" s="17" t="s">
        <v>165</v>
      </c>
      <c r="G150" s="16"/>
      <c r="H150" s="18">
        <v>2500</v>
      </c>
      <c r="I150" s="18">
        <v>2500</v>
      </c>
      <c r="J150" s="19">
        <v>1000</v>
      </c>
    </row>
    <row r="151" spans="1:10" ht="15" customHeight="1" x14ac:dyDescent="0.25">
      <c r="A151"/>
      <c r="B151"/>
      <c r="C151"/>
      <c r="D151"/>
      <c r="E151"/>
      <c r="F151"/>
      <c r="G151"/>
      <c r="H151"/>
      <c r="I151"/>
      <c r="J151"/>
    </row>
    <row r="152" spans="1:10" ht="15" customHeight="1" x14ac:dyDescent="0.25">
      <c r="A152" s="4" t="s">
        <v>380</v>
      </c>
      <c r="B152" s="4"/>
      <c r="C152" s="4"/>
      <c r="D152" s="5"/>
      <c r="E152" s="4"/>
      <c r="F152" s="5"/>
      <c r="G152" s="4"/>
      <c r="H152" s="10">
        <f>SUM(H142:H151)</f>
        <v>3410</v>
      </c>
      <c r="I152" s="10">
        <f>SUM(I142:I151)</f>
        <v>3410</v>
      </c>
      <c r="J152" s="11">
        <f>SUM(J142:J151)</f>
        <v>1945</v>
      </c>
    </row>
    <row r="153" spans="1:10" ht="15" customHeight="1" x14ac:dyDescent="0.25">
      <c r="A153"/>
      <c r="B153"/>
      <c r="C153"/>
      <c r="D153"/>
      <c r="E153"/>
      <c r="F153"/>
      <c r="G153"/>
      <c r="H153"/>
      <c r="I153"/>
      <c r="J153"/>
    </row>
    <row r="154" spans="1:10" ht="15" customHeight="1" x14ac:dyDescent="0.25">
      <c r="A154" s="16">
        <v>43</v>
      </c>
      <c r="B154" s="16">
        <v>3612</v>
      </c>
      <c r="C154" s="16">
        <v>6121</v>
      </c>
      <c r="D154" s="17" t="s">
        <v>148</v>
      </c>
      <c r="E154" s="16">
        <v>3910000001</v>
      </c>
      <c r="F154" s="17" t="s">
        <v>169</v>
      </c>
      <c r="G154" s="16"/>
      <c r="H154" s="18">
        <v>2000</v>
      </c>
      <c r="I154" s="18">
        <v>2000</v>
      </c>
      <c r="J154" s="19">
        <v>2000</v>
      </c>
    </row>
    <row r="155" spans="1:10" ht="15" customHeight="1" x14ac:dyDescent="0.25">
      <c r="A155" s="16">
        <v>43</v>
      </c>
      <c r="B155" s="16">
        <v>3612</v>
      </c>
      <c r="C155" s="16">
        <v>6121</v>
      </c>
      <c r="D155" s="17" t="s">
        <v>148</v>
      </c>
      <c r="E155" s="16">
        <v>3910000002</v>
      </c>
      <c r="F155" s="17" t="s">
        <v>170</v>
      </c>
      <c r="G155" s="16"/>
      <c r="H155" s="18">
        <v>0</v>
      </c>
      <c r="I155" s="18">
        <v>0</v>
      </c>
      <c r="J155" s="19">
        <v>500</v>
      </c>
    </row>
    <row r="156" spans="1:10" ht="15" customHeight="1" x14ac:dyDescent="0.25">
      <c r="A156"/>
      <c r="B156"/>
      <c r="C156"/>
      <c r="D156"/>
      <c r="E156"/>
      <c r="F156"/>
      <c r="G156"/>
      <c r="H156"/>
      <c r="I156"/>
      <c r="J156"/>
    </row>
    <row r="157" spans="1:10" ht="15" customHeight="1" x14ac:dyDescent="0.25">
      <c r="A157" s="4" t="s">
        <v>379</v>
      </c>
      <c r="B157" s="4"/>
      <c r="C157" s="4"/>
      <c r="D157" s="5"/>
      <c r="E157" s="4"/>
      <c r="F157" s="5"/>
      <c r="G157" s="4"/>
      <c r="H157" s="10">
        <f>SUM(H153:H156)</f>
        <v>2000</v>
      </c>
      <c r="I157" s="10">
        <f>SUM(I153:I156)</f>
        <v>2000</v>
      </c>
      <c r="J157" s="11">
        <f>SUM(J153:J156)</f>
        <v>2500</v>
      </c>
    </row>
    <row r="158" spans="1:10" ht="15" customHeight="1" x14ac:dyDescent="0.25">
      <c r="A158"/>
      <c r="B158"/>
      <c r="C158"/>
      <c r="D158"/>
      <c r="E158"/>
      <c r="F158"/>
      <c r="G158"/>
      <c r="H158"/>
      <c r="I158"/>
      <c r="J158"/>
    </row>
    <row r="159" spans="1:10" ht="15" customHeight="1" x14ac:dyDescent="0.25">
      <c r="A159" s="6" t="s">
        <v>378</v>
      </c>
      <c r="B159" s="6"/>
      <c r="C159" s="6"/>
      <c r="D159" s="7"/>
      <c r="E159" s="6"/>
      <c r="F159" s="7"/>
      <c r="G159" s="6"/>
      <c r="H159" s="12">
        <f>H152+H157</f>
        <v>5410</v>
      </c>
      <c r="I159" s="12">
        <f>I152+I157</f>
        <v>5410</v>
      </c>
      <c r="J159" s="13">
        <f>J152+J157</f>
        <v>4445</v>
      </c>
    </row>
    <row r="160" spans="1:10" ht="15" customHeight="1" x14ac:dyDescent="0.25">
      <c r="A160"/>
      <c r="B160"/>
      <c r="C160"/>
      <c r="D160"/>
      <c r="E160"/>
      <c r="F160"/>
      <c r="G160"/>
      <c r="H160"/>
      <c r="I160"/>
      <c r="J160"/>
    </row>
    <row r="161" spans="1:10" s="22" customFormat="1" ht="30" customHeight="1" x14ac:dyDescent="0.25">
      <c r="A161" s="48" t="s">
        <v>390</v>
      </c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ht="15" customHeight="1" x14ac:dyDescent="0.25">
      <c r="A162"/>
      <c r="B162"/>
      <c r="C162"/>
      <c r="D162"/>
      <c r="E162"/>
      <c r="F162"/>
      <c r="G162"/>
      <c r="H162"/>
      <c r="I162"/>
      <c r="J162"/>
    </row>
    <row r="163" spans="1:10" ht="15" customHeight="1" x14ac:dyDescent="0.25">
      <c r="A163" s="16">
        <v>44</v>
      </c>
      <c r="B163" s="16">
        <v>3613</v>
      </c>
      <c r="C163" s="16">
        <v>2132</v>
      </c>
      <c r="D163" s="17" t="s">
        <v>118</v>
      </c>
      <c r="E163" s="16">
        <v>392</v>
      </c>
      <c r="F163" s="17" t="s">
        <v>171</v>
      </c>
      <c r="G163" s="16"/>
      <c r="H163" s="18">
        <v>4600</v>
      </c>
      <c r="I163" s="18">
        <v>4600</v>
      </c>
      <c r="J163" s="19">
        <v>4000</v>
      </c>
    </row>
    <row r="164" spans="1:10" ht="15" customHeight="1" x14ac:dyDescent="0.25">
      <c r="A164" s="16">
        <v>44</v>
      </c>
      <c r="B164" s="16">
        <v>3613</v>
      </c>
      <c r="C164" s="16">
        <v>2132</v>
      </c>
      <c r="D164" s="17" t="s">
        <v>118</v>
      </c>
      <c r="E164" s="16">
        <v>392126</v>
      </c>
      <c r="F164" s="17" t="s">
        <v>172</v>
      </c>
      <c r="G164" s="16"/>
      <c r="H164" s="18">
        <v>800</v>
      </c>
      <c r="I164" s="18">
        <v>800</v>
      </c>
      <c r="J164" s="19">
        <v>700</v>
      </c>
    </row>
    <row r="165" spans="1:10" ht="15" customHeight="1" x14ac:dyDescent="0.25">
      <c r="A165"/>
      <c r="B165"/>
      <c r="C165"/>
      <c r="D165"/>
      <c r="E165"/>
      <c r="F165"/>
      <c r="G165"/>
      <c r="H165"/>
      <c r="I165"/>
      <c r="J165"/>
    </row>
    <row r="166" spans="1:10" ht="15" customHeight="1" x14ac:dyDescent="0.25">
      <c r="A166" s="4" t="s">
        <v>377</v>
      </c>
      <c r="B166" s="4"/>
      <c r="C166" s="4"/>
      <c r="D166" s="5"/>
      <c r="E166" s="4"/>
      <c r="F166" s="5"/>
      <c r="G166" s="4"/>
      <c r="H166" s="10">
        <f>SUM(H162:H165)</f>
        <v>5400</v>
      </c>
      <c r="I166" s="10">
        <f>SUM(I162:I165)</f>
        <v>5400</v>
      </c>
      <c r="J166" s="11">
        <f>SUM(J162:J165)</f>
        <v>4700</v>
      </c>
    </row>
    <row r="167" spans="1:10" ht="15" customHeight="1" x14ac:dyDescent="0.25">
      <c r="A167"/>
      <c r="B167"/>
      <c r="C167"/>
      <c r="D167"/>
      <c r="E167"/>
      <c r="F167"/>
      <c r="G167"/>
      <c r="H167"/>
      <c r="I167"/>
      <c r="J167"/>
    </row>
    <row r="168" spans="1:10" ht="15" customHeight="1" x14ac:dyDescent="0.25">
      <c r="A168" s="6" t="s">
        <v>376</v>
      </c>
      <c r="B168" s="6"/>
      <c r="C168" s="6"/>
      <c r="D168" s="7"/>
      <c r="E168" s="6"/>
      <c r="F168" s="7"/>
      <c r="G168" s="6"/>
      <c r="H168" s="12">
        <f>H166</f>
        <v>5400</v>
      </c>
      <c r="I168" s="12">
        <f>I166</f>
        <v>5400</v>
      </c>
      <c r="J168" s="13">
        <f>J166</f>
        <v>4700</v>
      </c>
    </row>
    <row r="169" spans="1:10" ht="15" customHeight="1" x14ac:dyDescent="0.25">
      <c r="A169"/>
      <c r="B169"/>
      <c r="C169"/>
      <c r="D169"/>
      <c r="E169"/>
      <c r="F169"/>
      <c r="G169"/>
      <c r="H169"/>
      <c r="I169"/>
      <c r="J169"/>
    </row>
    <row r="170" spans="1:10" ht="15" customHeight="1" x14ac:dyDescent="0.25">
      <c r="A170" s="16">
        <v>44</v>
      </c>
      <c r="B170" s="16">
        <v>3613</v>
      </c>
      <c r="C170" s="16">
        <v>5137</v>
      </c>
      <c r="D170" s="17" t="s">
        <v>20</v>
      </c>
      <c r="E170" s="16">
        <v>392</v>
      </c>
      <c r="F170" s="17" t="s">
        <v>171</v>
      </c>
      <c r="G170" s="16"/>
      <c r="H170" s="18">
        <v>50</v>
      </c>
      <c r="I170" s="18">
        <v>50</v>
      </c>
      <c r="J170" s="19">
        <v>50</v>
      </c>
    </row>
    <row r="171" spans="1:10" ht="15" customHeight="1" x14ac:dyDescent="0.25">
      <c r="A171" s="16">
        <v>44</v>
      </c>
      <c r="B171" s="16">
        <v>3613</v>
      </c>
      <c r="C171" s="16">
        <v>5137</v>
      </c>
      <c r="D171" s="17" t="s">
        <v>20</v>
      </c>
      <c r="E171" s="16">
        <v>392126</v>
      </c>
      <c r="F171" s="17" t="s">
        <v>172</v>
      </c>
      <c r="G171" s="16"/>
      <c r="H171" s="18">
        <v>40</v>
      </c>
      <c r="I171" s="18">
        <v>40</v>
      </c>
      <c r="J171" s="19">
        <v>40</v>
      </c>
    </row>
    <row r="172" spans="1:10" ht="15" customHeight="1" x14ac:dyDescent="0.25">
      <c r="A172" s="16">
        <v>44</v>
      </c>
      <c r="B172" s="16">
        <v>3613</v>
      </c>
      <c r="C172" s="16">
        <v>5139</v>
      </c>
      <c r="D172" s="17" t="s">
        <v>21</v>
      </c>
      <c r="E172" s="16">
        <v>392</v>
      </c>
      <c r="F172" s="17" t="s">
        <v>171</v>
      </c>
      <c r="G172" s="16"/>
      <c r="H172" s="18">
        <v>50</v>
      </c>
      <c r="I172" s="18">
        <v>50</v>
      </c>
      <c r="J172" s="19">
        <v>50</v>
      </c>
    </row>
    <row r="173" spans="1:10" ht="15" customHeight="1" x14ac:dyDescent="0.25">
      <c r="A173" s="16">
        <v>44</v>
      </c>
      <c r="B173" s="16">
        <v>3613</v>
      </c>
      <c r="C173" s="16">
        <v>5139</v>
      </c>
      <c r="D173" s="17" t="s">
        <v>21</v>
      </c>
      <c r="E173" s="16">
        <v>392126</v>
      </c>
      <c r="F173" s="17" t="s">
        <v>172</v>
      </c>
      <c r="G173" s="16"/>
      <c r="H173" s="18">
        <v>50</v>
      </c>
      <c r="I173" s="18">
        <v>50</v>
      </c>
      <c r="J173" s="19">
        <v>50</v>
      </c>
    </row>
    <row r="174" spans="1:10" ht="15" customHeight="1" x14ac:dyDescent="0.25">
      <c r="A174" s="16">
        <v>44</v>
      </c>
      <c r="B174" s="16">
        <v>3613</v>
      </c>
      <c r="C174" s="16">
        <v>5151</v>
      </c>
      <c r="D174" s="17" t="s">
        <v>166</v>
      </c>
      <c r="E174" s="16">
        <v>392</v>
      </c>
      <c r="F174" s="17" t="s">
        <v>171</v>
      </c>
      <c r="G174" s="16"/>
      <c r="H174" s="18">
        <v>50</v>
      </c>
      <c r="I174" s="18">
        <v>35.4</v>
      </c>
      <c r="J174" s="19">
        <v>35</v>
      </c>
    </row>
    <row r="175" spans="1:10" ht="15" customHeight="1" x14ac:dyDescent="0.25">
      <c r="A175" s="16">
        <v>44</v>
      </c>
      <c r="B175" s="16">
        <v>3613</v>
      </c>
      <c r="C175" s="16">
        <v>5151</v>
      </c>
      <c r="D175" s="17" t="s">
        <v>166</v>
      </c>
      <c r="E175" s="16">
        <v>541</v>
      </c>
      <c r="F175" s="17" t="s">
        <v>11</v>
      </c>
      <c r="G175" s="16"/>
      <c r="H175" s="18">
        <v>0</v>
      </c>
      <c r="I175" s="18">
        <v>30.5</v>
      </c>
      <c r="J175" s="19">
        <v>15</v>
      </c>
    </row>
    <row r="176" spans="1:10" ht="15" customHeight="1" x14ac:dyDescent="0.25">
      <c r="A176" s="16">
        <v>44</v>
      </c>
      <c r="B176" s="16">
        <v>3613</v>
      </c>
      <c r="C176" s="16">
        <v>5151</v>
      </c>
      <c r="D176" s="17" t="s">
        <v>166</v>
      </c>
      <c r="E176" s="16">
        <v>392126</v>
      </c>
      <c r="F176" s="17" t="s">
        <v>172</v>
      </c>
      <c r="G176" s="16"/>
      <c r="H176" s="18">
        <v>50</v>
      </c>
      <c r="I176" s="18">
        <v>50</v>
      </c>
      <c r="J176" s="19">
        <v>30</v>
      </c>
    </row>
    <row r="177" spans="1:10" ht="15" customHeight="1" x14ac:dyDescent="0.25">
      <c r="A177" s="16">
        <v>44</v>
      </c>
      <c r="B177" s="16">
        <v>3613</v>
      </c>
      <c r="C177" s="16">
        <v>5153</v>
      </c>
      <c r="D177" s="17" t="s">
        <v>167</v>
      </c>
      <c r="E177" s="16">
        <v>392</v>
      </c>
      <c r="F177" s="17" t="s">
        <v>171</v>
      </c>
      <c r="G177" s="16"/>
      <c r="H177" s="18">
        <v>300</v>
      </c>
      <c r="I177" s="18">
        <v>107.3</v>
      </c>
      <c r="J177" s="19">
        <v>100</v>
      </c>
    </row>
    <row r="178" spans="1:10" ht="15" customHeight="1" x14ac:dyDescent="0.25">
      <c r="A178" s="16">
        <v>44</v>
      </c>
      <c r="B178" s="16">
        <v>3613</v>
      </c>
      <c r="C178" s="16">
        <v>5153</v>
      </c>
      <c r="D178" s="17" t="s">
        <v>167</v>
      </c>
      <c r="E178" s="16">
        <v>541</v>
      </c>
      <c r="F178" s="17" t="s">
        <v>11</v>
      </c>
      <c r="G178" s="16"/>
      <c r="H178" s="18">
        <v>0</v>
      </c>
      <c r="I178" s="18">
        <v>192.7</v>
      </c>
      <c r="J178" s="19">
        <v>200</v>
      </c>
    </row>
    <row r="179" spans="1:10" ht="15" customHeight="1" x14ac:dyDescent="0.25">
      <c r="A179" s="16">
        <v>44</v>
      </c>
      <c r="B179" s="16">
        <v>3613</v>
      </c>
      <c r="C179" s="16">
        <v>5153</v>
      </c>
      <c r="D179" s="17" t="s">
        <v>167</v>
      </c>
      <c r="E179" s="16">
        <v>392126</v>
      </c>
      <c r="F179" s="17" t="s">
        <v>172</v>
      </c>
      <c r="G179" s="16"/>
      <c r="H179" s="18">
        <v>60</v>
      </c>
      <c r="I179" s="18">
        <v>60</v>
      </c>
      <c r="J179" s="19">
        <v>50</v>
      </c>
    </row>
    <row r="180" spans="1:10" ht="15" customHeight="1" x14ac:dyDescent="0.25">
      <c r="A180" s="16">
        <v>44</v>
      </c>
      <c r="B180" s="16">
        <v>3613</v>
      </c>
      <c r="C180" s="16">
        <v>5154</v>
      </c>
      <c r="D180" s="17" t="s">
        <v>168</v>
      </c>
      <c r="E180" s="16">
        <v>392</v>
      </c>
      <c r="F180" s="17" t="s">
        <v>171</v>
      </c>
      <c r="G180" s="16"/>
      <c r="H180" s="18">
        <v>170</v>
      </c>
      <c r="I180" s="18">
        <v>170</v>
      </c>
      <c r="J180" s="19">
        <v>170</v>
      </c>
    </row>
    <row r="181" spans="1:10" ht="15" customHeight="1" x14ac:dyDescent="0.25">
      <c r="A181" s="16">
        <v>44</v>
      </c>
      <c r="B181" s="16">
        <v>3613</v>
      </c>
      <c r="C181" s="16">
        <v>5154</v>
      </c>
      <c r="D181" s="17" t="s">
        <v>168</v>
      </c>
      <c r="E181" s="16">
        <v>541</v>
      </c>
      <c r="F181" s="17" t="s">
        <v>11</v>
      </c>
      <c r="G181" s="16"/>
      <c r="H181" s="18">
        <v>0</v>
      </c>
      <c r="I181" s="18">
        <v>0</v>
      </c>
      <c r="J181" s="19">
        <v>20</v>
      </c>
    </row>
    <row r="182" spans="1:10" ht="15" customHeight="1" x14ac:dyDescent="0.25">
      <c r="A182" s="16">
        <v>44</v>
      </c>
      <c r="B182" s="16">
        <v>3613</v>
      </c>
      <c r="C182" s="16">
        <v>5154</v>
      </c>
      <c r="D182" s="17" t="s">
        <v>168</v>
      </c>
      <c r="E182" s="16">
        <v>392126</v>
      </c>
      <c r="F182" s="17" t="s">
        <v>172</v>
      </c>
      <c r="G182" s="16"/>
      <c r="H182" s="18">
        <v>20</v>
      </c>
      <c r="I182" s="18">
        <v>20</v>
      </c>
      <c r="J182" s="19">
        <v>20</v>
      </c>
    </row>
    <row r="183" spans="1:10" ht="15" customHeight="1" x14ac:dyDescent="0.25">
      <c r="A183" s="16">
        <v>44</v>
      </c>
      <c r="B183" s="16">
        <v>3613</v>
      </c>
      <c r="C183" s="16">
        <v>5169</v>
      </c>
      <c r="D183" s="17" t="s">
        <v>16</v>
      </c>
      <c r="E183" s="16">
        <v>392</v>
      </c>
      <c r="F183" s="17" t="s">
        <v>171</v>
      </c>
      <c r="G183" s="16"/>
      <c r="H183" s="18">
        <v>500</v>
      </c>
      <c r="I183" s="18">
        <v>835.9</v>
      </c>
      <c r="J183" s="19">
        <v>400</v>
      </c>
    </row>
    <row r="184" spans="1:10" ht="15" customHeight="1" x14ac:dyDescent="0.25">
      <c r="A184" s="16">
        <v>44</v>
      </c>
      <c r="B184" s="16">
        <v>3613</v>
      </c>
      <c r="C184" s="16">
        <v>5169</v>
      </c>
      <c r="D184" s="17" t="s">
        <v>16</v>
      </c>
      <c r="E184" s="16">
        <v>541</v>
      </c>
      <c r="F184" s="17" t="s">
        <v>11</v>
      </c>
      <c r="G184" s="16"/>
      <c r="H184" s="18">
        <v>0</v>
      </c>
      <c r="I184" s="18">
        <v>4.0999999999999996</v>
      </c>
      <c r="J184" s="19">
        <v>20</v>
      </c>
    </row>
    <row r="185" spans="1:10" ht="15" customHeight="1" x14ac:dyDescent="0.25">
      <c r="A185" s="16">
        <v>44</v>
      </c>
      <c r="B185" s="16">
        <v>3613</v>
      </c>
      <c r="C185" s="16">
        <v>5169</v>
      </c>
      <c r="D185" s="17" t="s">
        <v>16</v>
      </c>
      <c r="E185" s="16">
        <v>392126</v>
      </c>
      <c r="F185" s="17" t="s">
        <v>172</v>
      </c>
      <c r="G185" s="16"/>
      <c r="H185" s="18">
        <v>260</v>
      </c>
      <c r="I185" s="18">
        <v>165.8</v>
      </c>
      <c r="J185" s="19">
        <v>200</v>
      </c>
    </row>
    <row r="186" spans="1:10" ht="15" customHeight="1" x14ac:dyDescent="0.25">
      <c r="A186" s="16">
        <v>44</v>
      </c>
      <c r="B186" s="16">
        <v>3613</v>
      </c>
      <c r="C186" s="16">
        <v>5171</v>
      </c>
      <c r="D186" s="17" t="s">
        <v>27</v>
      </c>
      <c r="E186" s="16">
        <v>392</v>
      </c>
      <c r="F186" s="17" t="s">
        <v>171</v>
      </c>
      <c r="G186" s="16"/>
      <c r="H186" s="18">
        <v>5000</v>
      </c>
      <c r="I186" s="18">
        <v>1943.6</v>
      </c>
      <c r="J186" s="19">
        <v>2000</v>
      </c>
    </row>
    <row r="187" spans="1:10" ht="15" customHeight="1" x14ac:dyDescent="0.25">
      <c r="A187" s="16">
        <v>44</v>
      </c>
      <c r="B187" s="16">
        <v>3613</v>
      </c>
      <c r="C187" s="16">
        <v>5171</v>
      </c>
      <c r="D187" s="17" t="s">
        <v>27</v>
      </c>
      <c r="E187" s="16">
        <v>541</v>
      </c>
      <c r="F187" s="17" t="s">
        <v>11</v>
      </c>
      <c r="G187" s="16"/>
      <c r="H187" s="18">
        <v>0</v>
      </c>
      <c r="I187" s="18">
        <v>60.5</v>
      </c>
      <c r="J187" s="19">
        <v>50</v>
      </c>
    </row>
    <row r="188" spans="1:10" ht="15" customHeight="1" x14ac:dyDescent="0.25">
      <c r="A188" s="16">
        <v>44</v>
      </c>
      <c r="B188" s="16">
        <v>3613</v>
      </c>
      <c r="C188" s="16">
        <v>5171</v>
      </c>
      <c r="D188" s="17" t="s">
        <v>27</v>
      </c>
      <c r="E188" s="16">
        <v>392126</v>
      </c>
      <c r="F188" s="17" t="s">
        <v>172</v>
      </c>
      <c r="G188" s="16"/>
      <c r="H188" s="18">
        <v>300</v>
      </c>
      <c r="I188" s="18">
        <v>394.2</v>
      </c>
      <c r="J188" s="19">
        <v>300</v>
      </c>
    </row>
    <row r="189" spans="1:10" ht="15" customHeight="1" x14ac:dyDescent="0.25">
      <c r="A189"/>
      <c r="B189"/>
      <c r="C189"/>
      <c r="D189"/>
      <c r="E189"/>
      <c r="F189"/>
      <c r="G189"/>
      <c r="H189"/>
      <c r="I189"/>
      <c r="J189"/>
    </row>
    <row r="190" spans="1:10" ht="15" customHeight="1" x14ac:dyDescent="0.25">
      <c r="A190" s="4" t="s">
        <v>375</v>
      </c>
      <c r="B190" s="4"/>
      <c r="C190" s="4"/>
      <c r="D190" s="5"/>
      <c r="E190" s="4"/>
      <c r="F190" s="5"/>
      <c r="G190" s="4"/>
      <c r="H190" s="10">
        <f>SUM(H169:H189)</f>
        <v>6900</v>
      </c>
      <c r="I190" s="10">
        <f>SUM(I169:I189)</f>
        <v>4260</v>
      </c>
      <c r="J190" s="11">
        <f>SUM(J169:J189)</f>
        <v>3800</v>
      </c>
    </row>
    <row r="191" spans="1:10" ht="15" customHeight="1" x14ac:dyDescent="0.25">
      <c r="A191"/>
      <c r="B191"/>
      <c r="C191"/>
      <c r="D191"/>
      <c r="E191"/>
      <c r="F191"/>
      <c r="G191"/>
      <c r="H191"/>
      <c r="I191"/>
      <c r="J191"/>
    </row>
    <row r="192" spans="1:10" ht="15" customHeight="1" x14ac:dyDescent="0.25">
      <c r="A192" s="16">
        <v>44</v>
      </c>
      <c r="B192" s="16">
        <v>3613</v>
      </c>
      <c r="C192" s="16">
        <v>6121</v>
      </c>
      <c r="D192" s="17" t="s">
        <v>148</v>
      </c>
      <c r="E192" s="16">
        <v>392126</v>
      </c>
      <c r="F192" s="17" t="s">
        <v>172</v>
      </c>
      <c r="G192" s="16"/>
      <c r="H192" s="18">
        <v>0</v>
      </c>
      <c r="I192" s="18">
        <v>10000</v>
      </c>
      <c r="J192" s="19">
        <v>0</v>
      </c>
    </row>
    <row r="193" spans="1:10" ht="15" customHeight="1" x14ac:dyDescent="0.25">
      <c r="A193"/>
      <c r="B193"/>
      <c r="C193"/>
      <c r="D193"/>
      <c r="E193"/>
      <c r="F193"/>
      <c r="G193"/>
      <c r="H193"/>
      <c r="I193"/>
      <c r="J193"/>
    </row>
    <row r="194" spans="1:10" ht="15" customHeight="1" x14ac:dyDescent="0.25">
      <c r="A194" s="4" t="s">
        <v>374</v>
      </c>
      <c r="B194" s="4"/>
      <c r="C194" s="4"/>
      <c r="D194" s="5"/>
      <c r="E194" s="4"/>
      <c r="F194" s="5"/>
      <c r="G194" s="4"/>
      <c r="H194" s="10">
        <f>SUM(H191:H193)</f>
        <v>0</v>
      </c>
      <c r="I194" s="10">
        <f>SUM(I191:I193)</f>
        <v>10000</v>
      </c>
      <c r="J194" s="11">
        <f>SUM(J191:J193)</f>
        <v>0</v>
      </c>
    </row>
    <row r="195" spans="1:10" ht="15" customHeight="1" x14ac:dyDescent="0.25">
      <c r="A195"/>
      <c r="B195"/>
      <c r="C195"/>
      <c r="D195"/>
      <c r="E195"/>
      <c r="F195"/>
      <c r="G195"/>
      <c r="H195"/>
      <c r="I195"/>
      <c r="J195"/>
    </row>
    <row r="196" spans="1:10" ht="15" customHeight="1" x14ac:dyDescent="0.25">
      <c r="A196" s="6" t="s">
        <v>373</v>
      </c>
      <c r="B196" s="6"/>
      <c r="C196" s="6"/>
      <c r="D196" s="7"/>
      <c r="E196" s="6"/>
      <c r="F196" s="7"/>
      <c r="G196" s="6"/>
      <c r="H196" s="12">
        <f>H190+H194</f>
        <v>6900</v>
      </c>
      <c r="I196" s="12">
        <f>I190+I194</f>
        <v>14260</v>
      </c>
      <c r="J196" s="13">
        <f>J190+J194</f>
        <v>3800</v>
      </c>
    </row>
    <row r="197" spans="1:10" ht="15" customHeight="1" x14ac:dyDescent="0.25">
      <c r="A197"/>
      <c r="B197"/>
      <c r="C197"/>
      <c r="D197"/>
      <c r="E197"/>
      <c r="F197"/>
      <c r="G197"/>
      <c r="H197"/>
      <c r="I197"/>
      <c r="J197"/>
    </row>
    <row r="198" spans="1:10" s="22" customFormat="1" ht="30" customHeight="1" x14ac:dyDescent="0.25">
      <c r="A198" s="48" t="s">
        <v>514</v>
      </c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ht="15" customHeight="1" x14ac:dyDescent="0.25">
      <c r="A199"/>
      <c r="B199"/>
      <c r="C199"/>
      <c r="D199"/>
      <c r="E199"/>
      <c r="F199"/>
      <c r="G199"/>
      <c r="H199"/>
      <c r="I199"/>
      <c r="J199"/>
    </row>
    <row r="200" spans="1:10" ht="15" customHeight="1" x14ac:dyDescent="0.25">
      <c r="A200" s="16">
        <v>45</v>
      </c>
      <c r="B200" s="16">
        <v>3613</v>
      </c>
      <c r="C200" s="16">
        <v>2132</v>
      </c>
      <c r="D200" s="17" t="s">
        <v>118</v>
      </c>
      <c r="E200" s="16">
        <v>39003</v>
      </c>
      <c r="F200" s="17" t="s">
        <v>173</v>
      </c>
      <c r="G200" s="16"/>
      <c r="H200" s="18">
        <v>35.5</v>
      </c>
      <c r="I200" s="18">
        <v>35.5</v>
      </c>
      <c r="J200" s="19">
        <v>31</v>
      </c>
    </row>
    <row r="201" spans="1:10" ht="15" customHeight="1" x14ac:dyDescent="0.25">
      <c r="A201" s="16">
        <v>45</v>
      </c>
      <c r="B201" s="16">
        <v>3613</v>
      </c>
      <c r="C201" s="16">
        <v>2132</v>
      </c>
      <c r="D201" s="17" t="s">
        <v>118</v>
      </c>
      <c r="E201" s="16">
        <v>39005</v>
      </c>
      <c r="F201" s="17" t="s">
        <v>174</v>
      </c>
      <c r="G201" s="16"/>
      <c r="H201" s="18">
        <v>44.5</v>
      </c>
      <c r="I201" s="18">
        <v>44.5</v>
      </c>
      <c r="J201" s="19">
        <v>39</v>
      </c>
    </row>
    <row r="202" spans="1:10" ht="15" customHeight="1" x14ac:dyDescent="0.25">
      <c r="A202" s="16">
        <v>45</v>
      </c>
      <c r="B202" s="16">
        <v>3613</v>
      </c>
      <c r="C202" s="16">
        <v>2132</v>
      </c>
      <c r="D202" s="17" t="s">
        <v>118</v>
      </c>
      <c r="E202" s="16">
        <v>39012</v>
      </c>
      <c r="F202" s="17" t="s">
        <v>175</v>
      </c>
      <c r="G202" s="16"/>
      <c r="H202" s="18">
        <v>50.5</v>
      </c>
      <c r="I202" s="18">
        <v>50.5</v>
      </c>
      <c r="J202" s="19">
        <v>44.5</v>
      </c>
    </row>
    <row r="203" spans="1:10" ht="15" customHeight="1" x14ac:dyDescent="0.25">
      <c r="A203" s="16">
        <v>45</v>
      </c>
      <c r="B203" s="16">
        <v>3613</v>
      </c>
      <c r="C203" s="16">
        <v>2132</v>
      </c>
      <c r="D203" s="17" t="s">
        <v>118</v>
      </c>
      <c r="E203" s="16">
        <v>39013</v>
      </c>
      <c r="F203" s="17" t="s">
        <v>176</v>
      </c>
      <c r="G203" s="16"/>
      <c r="H203" s="18">
        <v>70</v>
      </c>
      <c r="I203" s="18">
        <v>70</v>
      </c>
      <c r="J203" s="19">
        <v>61.5</v>
      </c>
    </row>
    <row r="204" spans="1:10" ht="15" customHeight="1" x14ac:dyDescent="0.25">
      <c r="A204" s="16">
        <v>45</v>
      </c>
      <c r="B204" s="16">
        <v>3613</v>
      </c>
      <c r="C204" s="16">
        <v>2132</v>
      </c>
      <c r="D204" s="17" t="s">
        <v>118</v>
      </c>
      <c r="E204" s="16">
        <v>39014</v>
      </c>
      <c r="F204" s="17" t="s">
        <v>177</v>
      </c>
      <c r="G204" s="16"/>
      <c r="H204" s="18">
        <v>72.5</v>
      </c>
      <c r="I204" s="18">
        <v>72.5</v>
      </c>
      <c r="J204" s="19">
        <v>63.5</v>
      </c>
    </row>
    <row r="205" spans="1:10" ht="15" customHeight="1" x14ac:dyDescent="0.25">
      <c r="A205" s="16">
        <v>45</v>
      </c>
      <c r="B205" s="16">
        <v>3613</v>
      </c>
      <c r="C205" s="16">
        <v>2132</v>
      </c>
      <c r="D205" s="17" t="s">
        <v>118</v>
      </c>
      <c r="E205" s="16">
        <v>39017</v>
      </c>
      <c r="F205" s="17" t="s">
        <v>178</v>
      </c>
      <c r="G205" s="16"/>
      <c r="H205" s="18">
        <v>74</v>
      </c>
      <c r="I205" s="18">
        <v>74</v>
      </c>
      <c r="J205" s="19">
        <v>65</v>
      </c>
    </row>
    <row r="206" spans="1:10" ht="15" customHeight="1" x14ac:dyDescent="0.25">
      <c r="A206" s="16">
        <v>45</v>
      </c>
      <c r="B206" s="16">
        <v>3613</v>
      </c>
      <c r="C206" s="16">
        <v>2132</v>
      </c>
      <c r="D206" s="17" t="s">
        <v>118</v>
      </c>
      <c r="E206" s="16">
        <v>39018</v>
      </c>
      <c r="F206" s="17" t="s">
        <v>179</v>
      </c>
      <c r="G206" s="16"/>
      <c r="H206" s="18">
        <v>40.5</v>
      </c>
      <c r="I206" s="18">
        <v>40.5</v>
      </c>
      <c r="J206" s="19">
        <v>35.5</v>
      </c>
    </row>
    <row r="207" spans="1:10" ht="15" customHeight="1" x14ac:dyDescent="0.25">
      <c r="A207" s="16">
        <v>45</v>
      </c>
      <c r="B207" s="16">
        <v>3613</v>
      </c>
      <c r="C207" s="16">
        <v>2132</v>
      </c>
      <c r="D207" s="17" t="s">
        <v>118</v>
      </c>
      <c r="E207" s="16">
        <v>39019</v>
      </c>
      <c r="F207" s="17" t="s">
        <v>180</v>
      </c>
      <c r="G207" s="16"/>
      <c r="H207" s="18">
        <v>74.3</v>
      </c>
      <c r="I207" s="18">
        <v>74.3</v>
      </c>
      <c r="J207" s="19">
        <v>65</v>
      </c>
    </row>
    <row r="208" spans="1:10" ht="15" customHeight="1" x14ac:dyDescent="0.25">
      <c r="A208" s="16">
        <v>45</v>
      </c>
      <c r="B208" s="16">
        <v>3613</v>
      </c>
      <c r="C208" s="16">
        <v>2132</v>
      </c>
      <c r="D208" s="17" t="s">
        <v>118</v>
      </c>
      <c r="E208" s="16">
        <v>39025</v>
      </c>
      <c r="F208" s="17" t="s">
        <v>181</v>
      </c>
      <c r="G208" s="16"/>
      <c r="H208" s="18">
        <v>45</v>
      </c>
      <c r="I208" s="18">
        <v>45</v>
      </c>
      <c r="J208" s="19">
        <v>39.5</v>
      </c>
    </row>
    <row r="209" spans="1:10" ht="15" customHeight="1" x14ac:dyDescent="0.25">
      <c r="A209" s="16">
        <v>45</v>
      </c>
      <c r="B209" s="16">
        <v>3613</v>
      </c>
      <c r="C209" s="16">
        <v>2132</v>
      </c>
      <c r="D209" s="17" t="s">
        <v>118</v>
      </c>
      <c r="E209" s="16">
        <v>39027</v>
      </c>
      <c r="F209" s="17" t="s">
        <v>182</v>
      </c>
      <c r="G209" s="16"/>
      <c r="H209" s="18">
        <v>38.5</v>
      </c>
      <c r="I209" s="18">
        <v>38.5</v>
      </c>
      <c r="J209" s="19">
        <v>79</v>
      </c>
    </row>
    <row r="210" spans="1:10" ht="15" customHeight="1" x14ac:dyDescent="0.25">
      <c r="A210" s="16">
        <v>45</v>
      </c>
      <c r="B210" s="16">
        <v>3613</v>
      </c>
      <c r="C210" s="16">
        <v>2132</v>
      </c>
      <c r="D210" s="17" t="s">
        <v>118</v>
      </c>
      <c r="E210" s="16">
        <v>39028</v>
      </c>
      <c r="F210" s="17" t="s">
        <v>183</v>
      </c>
      <c r="G210" s="16"/>
      <c r="H210" s="18">
        <v>31</v>
      </c>
      <c r="I210" s="18">
        <v>31</v>
      </c>
      <c r="J210" s="19">
        <v>27</v>
      </c>
    </row>
    <row r="211" spans="1:10" ht="15" customHeight="1" x14ac:dyDescent="0.25">
      <c r="A211" s="16">
        <v>45</v>
      </c>
      <c r="B211" s="16">
        <v>3613</v>
      </c>
      <c r="C211" s="16">
        <v>2132</v>
      </c>
      <c r="D211" s="17" t="s">
        <v>118</v>
      </c>
      <c r="E211" s="16">
        <v>39029</v>
      </c>
      <c r="F211" s="17" t="s">
        <v>184</v>
      </c>
      <c r="G211" s="16"/>
      <c r="H211" s="18">
        <v>760</v>
      </c>
      <c r="I211" s="18">
        <v>760</v>
      </c>
      <c r="J211" s="19">
        <v>697</v>
      </c>
    </row>
    <row r="212" spans="1:10" ht="15" customHeight="1" x14ac:dyDescent="0.25">
      <c r="A212" s="16">
        <v>45</v>
      </c>
      <c r="B212" s="16">
        <v>3613</v>
      </c>
      <c r="C212" s="16">
        <v>2132</v>
      </c>
      <c r="D212" s="17" t="s">
        <v>118</v>
      </c>
      <c r="E212" s="16">
        <v>39035</v>
      </c>
      <c r="F212" s="17" t="s">
        <v>185</v>
      </c>
      <c r="G212" s="16"/>
      <c r="H212" s="18">
        <v>7</v>
      </c>
      <c r="I212" s="18">
        <v>7</v>
      </c>
      <c r="J212" s="19">
        <v>0</v>
      </c>
    </row>
    <row r="213" spans="1:10" ht="15" customHeight="1" x14ac:dyDescent="0.25">
      <c r="A213" s="16">
        <v>45</v>
      </c>
      <c r="B213" s="16">
        <v>3613</v>
      </c>
      <c r="C213" s="16">
        <v>2132</v>
      </c>
      <c r="D213" s="17" t="s">
        <v>118</v>
      </c>
      <c r="E213" s="16">
        <v>39037</v>
      </c>
      <c r="F213" s="17" t="s">
        <v>186</v>
      </c>
      <c r="G213" s="16"/>
      <c r="H213" s="18">
        <v>41</v>
      </c>
      <c r="I213" s="18">
        <v>41</v>
      </c>
      <c r="J213" s="19">
        <v>36</v>
      </c>
    </row>
    <row r="214" spans="1:10" ht="15" customHeight="1" x14ac:dyDescent="0.25">
      <c r="A214" s="16">
        <v>45</v>
      </c>
      <c r="B214" s="16">
        <v>3613</v>
      </c>
      <c r="C214" s="16">
        <v>2132</v>
      </c>
      <c r="D214" s="17" t="s">
        <v>118</v>
      </c>
      <c r="E214" s="16">
        <v>39039</v>
      </c>
      <c r="F214" s="17" t="s">
        <v>187</v>
      </c>
      <c r="G214" s="16"/>
      <c r="H214" s="18">
        <v>28</v>
      </c>
      <c r="I214" s="18">
        <v>28</v>
      </c>
      <c r="J214" s="19">
        <v>24.5</v>
      </c>
    </row>
    <row r="215" spans="1:10" ht="15" customHeight="1" x14ac:dyDescent="0.25">
      <c r="A215" s="16">
        <v>45</v>
      </c>
      <c r="B215" s="16">
        <v>3613</v>
      </c>
      <c r="C215" s="16">
        <v>2132</v>
      </c>
      <c r="D215" s="17" t="s">
        <v>118</v>
      </c>
      <c r="E215" s="16">
        <v>39041</v>
      </c>
      <c r="F215" s="17" t="s">
        <v>188</v>
      </c>
      <c r="G215" s="16"/>
      <c r="H215" s="18">
        <v>91</v>
      </c>
      <c r="I215" s="18">
        <v>91</v>
      </c>
      <c r="J215" s="19">
        <v>80.5</v>
      </c>
    </row>
    <row r="216" spans="1:10" ht="15" customHeight="1" x14ac:dyDescent="0.25">
      <c r="A216" s="16">
        <v>45</v>
      </c>
      <c r="B216" s="16">
        <v>3613</v>
      </c>
      <c r="C216" s="16">
        <v>2132</v>
      </c>
      <c r="D216" s="17" t="s">
        <v>118</v>
      </c>
      <c r="E216" s="16">
        <v>39044</v>
      </c>
      <c r="F216" s="17" t="s">
        <v>189</v>
      </c>
      <c r="G216" s="16"/>
      <c r="H216" s="18">
        <v>84</v>
      </c>
      <c r="I216" s="18">
        <v>84</v>
      </c>
      <c r="J216" s="19">
        <v>74.5</v>
      </c>
    </row>
    <row r="217" spans="1:10" ht="15" customHeight="1" x14ac:dyDescent="0.25">
      <c r="A217" s="16">
        <v>45</v>
      </c>
      <c r="B217" s="16">
        <v>3613</v>
      </c>
      <c r="C217" s="16">
        <v>2132</v>
      </c>
      <c r="D217" s="17" t="s">
        <v>118</v>
      </c>
      <c r="E217" s="16">
        <v>39046</v>
      </c>
      <c r="F217" s="17" t="s">
        <v>190</v>
      </c>
      <c r="G217" s="16"/>
      <c r="H217" s="18">
        <v>47</v>
      </c>
      <c r="I217" s="18">
        <v>47</v>
      </c>
      <c r="J217" s="19">
        <v>41</v>
      </c>
    </row>
    <row r="218" spans="1:10" ht="15" customHeight="1" x14ac:dyDescent="0.25">
      <c r="A218" s="16">
        <v>45</v>
      </c>
      <c r="B218" s="16">
        <v>3613</v>
      </c>
      <c r="C218" s="16">
        <v>2132</v>
      </c>
      <c r="D218" s="17" t="s">
        <v>118</v>
      </c>
      <c r="E218" s="16">
        <v>39050</v>
      </c>
      <c r="F218" s="17" t="s">
        <v>191</v>
      </c>
      <c r="G218" s="16"/>
      <c r="H218" s="18">
        <v>80</v>
      </c>
      <c r="I218" s="18">
        <v>80</v>
      </c>
      <c r="J218" s="19">
        <v>72</v>
      </c>
    </row>
    <row r="219" spans="1:10" ht="15" customHeight="1" x14ac:dyDescent="0.25">
      <c r="A219" s="16">
        <v>45</v>
      </c>
      <c r="B219" s="16">
        <v>3613</v>
      </c>
      <c r="C219" s="16">
        <v>2132</v>
      </c>
      <c r="D219" s="17" t="s">
        <v>118</v>
      </c>
      <c r="E219" s="16">
        <v>39052</v>
      </c>
      <c r="F219" s="17" t="s">
        <v>192</v>
      </c>
      <c r="G219" s="16"/>
      <c r="H219" s="18">
        <v>53</v>
      </c>
      <c r="I219" s="18">
        <v>53</v>
      </c>
      <c r="J219" s="19">
        <v>144</v>
      </c>
    </row>
    <row r="220" spans="1:10" ht="15" customHeight="1" x14ac:dyDescent="0.25">
      <c r="A220" s="16">
        <v>45</v>
      </c>
      <c r="B220" s="16">
        <v>3613</v>
      </c>
      <c r="C220" s="16">
        <v>2132</v>
      </c>
      <c r="D220" s="17" t="s">
        <v>118</v>
      </c>
      <c r="E220" s="16">
        <v>39053</v>
      </c>
      <c r="F220" s="17" t="s">
        <v>193</v>
      </c>
      <c r="G220" s="16"/>
      <c r="H220" s="18">
        <v>29</v>
      </c>
      <c r="I220" s="18">
        <v>29</v>
      </c>
      <c r="J220" s="19">
        <v>25.5</v>
      </c>
    </row>
    <row r="221" spans="1:10" ht="15" customHeight="1" x14ac:dyDescent="0.25">
      <c r="A221" s="16">
        <v>45</v>
      </c>
      <c r="B221" s="16">
        <v>3613</v>
      </c>
      <c r="C221" s="16">
        <v>2132</v>
      </c>
      <c r="D221" s="17" t="s">
        <v>118</v>
      </c>
      <c r="E221" s="16">
        <v>39056</v>
      </c>
      <c r="F221" s="17" t="s">
        <v>194</v>
      </c>
      <c r="G221" s="16"/>
      <c r="H221" s="18">
        <v>34</v>
      </c>
      <c r="I221" s="18">
        <v>34</v>
      </c>
      <c r="J221" s="19">
        <v>30</v>
      </c>
    </row>
    <row r="222" spans="1:10" ht="15" customHeight="1" x14ac:dyDescent="0.25">
      <c r="A222" s="16">
        <v>45</v>
      </c>
      <c r="B222" s="16">
        <v>3613</v>
      </c>
      <c r="C222" s="16">
        <v>2132</v>
      </c>
      <c r="D222" s="17" t="s">
        <v>118</v>
      </c>
      <c r="E222" s="16">
        <v>39057</v>
      </c>
      <c r="F222" s="17" t="s">
        <v>195</v>
      </c>
      <c r="G222" s="16"/>
      <c r="H222" s="18">
        <v>56.5</v>
      </c>
      <c r="I222" s="18">
        <v>56.5</v>
      </c>
      <c r="J222" s="19">
        <v>50</v>
      </c>
    </row>
    <row r="223" spans="1:10" ht="15" customHeight="1" x14ac:dyDescent="0.25">
      <c r="A223" s="16">
        <v>45</v>
      </c>
      <c r="B223" s="16">
        <v>3613</v>
      </c>
      <c r="C223" s="16">
        <v>2132</v>
      </c>
      <c r="D223" s="17" t="s">
        <v>118</v>
      </c>
      <c r="E223" s="16">
        <v>39058</v>
      </c>
      <c r="F223" s="17" t="s">
        <v>196</v>
      </c>
      <c r="G223" s="16"/>
      <c r="H223" s="18">
        <v>13.3</v>
      </c>
      <c r="I223" s="18">
        <v>13.3</v>
      </c>
      <c r="J223" s="19">
        <v>12</v>
      </c>
    </row>
    <row r="224" spans="1:10" ht="15" customHeight="1" x14ac:dyDescent="0.25">
      <c r="A224" s="16">
        <v>45</v>
      </c>
      <c r="B224" s="16">
        <v>3613</v>
      </c>
      <c r="C224" s="16">
        <v>2132</v>
      </c>
      <c r="D224" s="17" t="s">
        <v>118</v>
      </c>
      <c r="E224" s="16">
        <v>39061</v>
      </c>
      <c r="F224" s="17" t="s">
        <v>197</v>
      </c>
      <c r="G224" s="16"/>
      <c r="H224" s="18">
        <v>20</v>
      </c>
      <c r="I224" s="18">
        <v>20</v>
      </c>
      <c r="J224" s="19">
        <v>18</v>
      </c>
    </row>
    <row r="225" spans="1:10" ht="15" customHeight="1" x14ac:dyDescent="0.25">
      <c r="A225" s="16">
        <v>45</v>
      </c>
      <c r="B225" s="16">
        <v>3613</v>
      </c>
      <c r="C225" s="16">
        <v>2132</v>
      </c>
      <c r="D225" s="17" t="s">
        <v>118</v>
      </c>
      <c r="E225" s="16">
        <v>39064</v>
      </c>
      <c r="F225" s="17" t="s">
        <v>198</v>
      </c>
      <c r="G225" s="16"/>
      <c r="H225" s="18">
        <v>0.9</v>
      </c>
      <c r="I225" s="18">
        <v>0.9</v>
      </c>
      <c r="J225" s="19">
        <v>0.9</v>
      </c>
    </row>
    <row r="226" spans="1:10" ht="15" customHeight="1" x14ac:dyDescent="0.25">
      <c r="A226" s="16">
        <v>45</v>
      </c>
      <c r="B226" s="16">
        <v>3613</v>
      </c>
      <c r="C226" s="16">
        <v>2132</v>
      </c>
      <c r="D226" s="17" t="s">
        <v>118</v>
      </c>
      <c r="E226" s="16">
        <v>39065</v>
      </c>
      <c r="F226" s="17" t="s">
        <v>199</v>
      </c>
      <c r="G226" s="16"/>
      <c r="H226" s="18">
        <v>68</v>
      </c>
      <c r="I226" s="18">
        <v>68</v>
      </c>
      <c r="J226" s="19">
        <v>160</v>
      </c>
    </row>
    <row r="227" spans="1:10" ht="15" customHeight="1" x14ac:dyDescent="0.25">
      <c r="A227" s="16">
        <v>45</v>
      </c>
      <c r="B227" s="16">
        <v>3613</v>
      </c>
      <c r="C227" s="16">
        <v>2132</v>
      </c>
      <c r="D227" s="17" t="s">
        <v>118</v>
      </c>
      <c r="E227" s="16">
        <v>39066</v>
      </c>
      <c r="F227" s="17" t="s">
        <v>200</v>
      </c>
      <c r="G227" s="16"/>
      <c r="H227" s="18">
        <v>24</v>
      </c>
      <c r="I227" s="18">
        <v>24</v>
      </c>
      <c r="J227" s="19">
        <v>21</v>
      </c>
    </row>
    <row r="228" spans="1:10" ht="15" customHeight="1" x14ac:dyDescent="0.25">
      <c r="A228" s="16">
        <v>45</v>
      </c>
      <c r="B228" s="16">
        <v>3613</v>
      </c>
      <c r="C228" s="16">
        <v>2132</v>
      </c>
      <c r="D228" s="17" t="s">
        <v>118</v>
      </c>
      <c r="E228" s="16">
        <v>39068</v>
      </c>
      <c r="F228" s="17" t="s">
        <v>201</v>
      </c>
      <c r="G228" s="16"/>
      <c r="H228" s="18">
        <v>45</v>
      </c>
      <c r="I228" s="18">
        <v>45</v>
      </c>
      <c r="J228" s="19">
        <v>42</v>
      </c>
    </row>
    <row r="229" spans="1:10" ht="15" customHeight="1" x14ac:dyDescent="0.25">
      <c r="A229" s="16">
        <v>45</v>
      </c>
      <c r="B229" s="16">
        <v>3613</v>
      </c>
      <c r="C229" s="16">
        <v>2132</v>
      </c>
      <c r="D229" s="17" t="s">
        <v>118</v>
      </c>
      <c r="E229" s="16">
        <v>39069</v>
      </c>
      <c r="F229" s="17" t="s">
        <v>202</v>
      </c>
      <c r="G229" s="16"/>
      <c r="H229" s="18">
        <v>20</v>
      </c>
      <c r="I229" s="18">
        <v>20</v>
      </c>
      <c r="J229" s="19">
        <v>18</v>
      </c>
    </row>
    <row r="230" spans="1:10" ht="15" customHeight="1" x14ac:dyDescent="0.25">
      <c r="A230" s="16">
        <v>45</v>
      </c>
      <c r="B230" s="16">
        <v>3613</v>
      </c>
      <c r="C230" s="16">
        <v>2132</v>
      </c>
      <c r="D230" s="17" t="s">
        <v>118</v>
      </c>
      <c r="E230" s="16">
        <v>39072</v>
      </c>
      <c r="F230" s="17" t="s">
        <v>203</v>
      </c>
      <c r="G230" s="16"/>
      <c r="H230" s="18">
        <v>32</v>
      </c>
      <c r="I230" s="18">
        <v>32</v>
      </c>
      <c r="J230" s="19">
        <v>28</v>
      </c>
    </row>
    <row r="231" spans="1:10" ht="15" customHeight="1" x14ac:dyDescent="0.25">
      <c r="A231" s="16">
        <v>45</v>
      </c>
      <c r="B231" s="16">
        <v>3613</v>
      </c>
      <c r="C231" s="16">
        <v>2132</v>
      </c>
      <c r="D231" s="17" t="s">
        <v>118</v>
      </c>
      <c r="E231" s="16">
        <v>39074</v>
      </c>
      <c r="F231" s="17" t="s">
        <v>204</v>
      </c>
      <c r="G231" s="16"/>
      <c r="H231" s="18">
        <v>25</v>
      </c>
      <c r="I231" s="18">
        <v>25</v>
      </c>
      <c r="J231" s="19">
        <v>22</v>
      </c>
    </row>
    <row r="232" spans="1:10" ht="15" customHeight="1" x14ac:dyDescent="0.25">
      <c r="A232" s="16">
        <v>45</v>
      </c>
      <c r="B232" s="16">
        <v>3613</v>
      </c>
      <c r="C232" s="16">
        <v>2132</v>
      </c>
      <c r="D232" s="17" t="s">
        <v>118</v>
      </c>
      <c r="E232" s="16">
        <v>39075</v>
      </c>
      <c r="F232" s="17" t="s">
        <v>205</v>
      </c>
      <c r="G232" s="16"/>
      <c r="H232" s="18">
        <v>41</v>
      </c>
      <c r="I232" s="18">
        <v>41</v>
      </c>
      <c r="J232" s="19">
        <v>35</v>
      </c>
    </row>
    <row r="233" spans="1:10" ht="15" customHeight="1" x14ac:dyDescent="0.25">
      <c r="A233" s="16">
        <v>45</v>
      </c>
      <c r="B233" s="16">
        <v>3613</v>
      </c>
      <c r="C233" s="16">
        <v>2132</v>
      </c>
      <c r="D233" s="17" t="s">
        <v>118</v>
      </c>
      <c r="E233" s="16">
        <v>39076</v>
      </c>
      <c r="F233" s="17" t="s">
        <v>206</v>
      </c>
      <c r="G233" s="16"/>
      <c r="H233" s="18">
        <v>81</v>
      </c>
      <c r="I233" s="18">
        <v>81</v>
      </c>
      <c r="J233" s="19">
        <v>70</v>
      </c>
    </row>
    <row r="234" spans="1:10" ht="15" customHeight="1" x14ac:dyDescent="0.25">
      <c r="A234" s="16">
        <v>45</v>
      </c>
      <c r="B234" s="16">
        <v>3613</v>
      </c>
      <c r="C234" s="16">
        <v>2132</v>
      </c>
      <c r="D234" s="17" t="s">
        <v>118</v>
      </c>
      <c r="E234" s="16">
        <v>39077</v>
      </c>
      <c r="F234" s="17" t="s">
        <v>207</v>
      </c>
      <c r="G234" s="16"/>
      <c r="H234" s="18">
        <v>20</v>
      </c>
      <c r="I234" s="18">
        <v>20</v>
      </c>
      <c r="J234" s="19">
        <v>18</v>
      </c>
    </row>
    <row r="235" spans="1:10" ht="15" customHeight="1" x14ac:dyDescent="0.25">
      <c r="A235" s="16">
        <v>45</v>
      </c>
      <c r="B235" s="16">
        <v>3613</v>
      </c>
      <c r="C235" s="16">
        <v>2132</v>
      </c>
      <c r="D235" s="17" t="s">
        <v>118</v>
      </c>
      <c r="E235" s="16">
        <v>39079</v>
      </c>
      <c r="F235" s="17" t="s">
        <v>208</v>
      </c>
      <c r="G235" s="16"/>
      <c r="H235" s="18">
        <v>88</v>
      </c>
      <c r="I235" s="18">
        <v>88</v>
      </c>
      <c r="J235" s="19">
        <v>78</v>
      </c>
    </row>
    <row r="236" spans="1:10" ht="15" customHeight="1" x14ac:dyDescent="0.25">
      <c r="A236" s="16">
        <v>45</v>
      </c>
      <c r="B236" s="16">
        <v>3613</v>
      </c>
      <c r="C236" s="16">
        <v>2132</v>
      </c>
      <c r="D236" s="17" t="s">
        <v>118</v>
      </c>
      <c r="E236" s="16">
        <v>39080</v>
      </c>
      <c r="F236" s="17" t="s">
        <v>209</v>
      </c>
      <c r="G236" s="16"/>
      <c r="H236" s="18">
        <v>26</v>
      </c>
      <c r="I236" s="18">
        <v>26</v>
      </c>
      <c r="J236" s="19">
        <v>0</v>
      </c>
    </row>
    <row r="237" spans="1:10" ht="15" customHeight="1" x14ac:dyDescent="0.25">
      <c r="A237" s="16">
        <v>45</v>
      </c>
      <c r="B237" s="16">
        <v>3613</v>
      </c>
      <c r="C237" s="16">
        <v>2132</v>
      </c>
      <c r="D237" s="17" t="s">
        <v>118</v>
      </c>
      <c r="E237" s="16">
        <v>39081</v>
      </c>
      <c r="F237" s="17" t="s">
        <v>210</v>
      </c>
      <c r="G237" s="16"/>
      <c r="H237" s="18">
        <v>58</v>
      </c>
      <c r="I237" s="18">
        <v>58</v>
      </c>
      <c r="J237" s="19">
        <v>51</v>
      </c>
    </row>
    <row r="238" spans="1:10" ht="15" customHeight="1" x14ac:dyDescent="0.25">
      <c r="A238" s="16">
        <v>45</v>
      </c>
      <c r="B238" s="16">
        <v>3613</v>
      </c>
      <c r="C238" s="16">
        <v>2132</v>
      </c>
      <c r="D238" s="17" t="s">
        <v>118</v>
      </c>
      <c r="E238" s="16">
        <v>39082</v>
      </c>
      <c r="F238" s="17" t="s">
        <v>211</v>
      </c>
      <c r="G238" s="16"/>
      <c r="H238" s="18">
        <v>21</v>
      </c>
      <c r="I238" s="18">
        <v>21</v>
      </c>
      <c r="J238" s="19">
        <v>19.5</v>
      </c>
    </row>
    <row r="239" spans="1:10" ht="15" customHeight="1" x14ac:dyDescent="0.25">
      <c r="A239" s="16">
        <v>45</v>
      </c>
      <c r="B239" s="16">
        <v>3613</v>
      </c>
      <c r="C239" s="16">
        <v>2132</v>
      </c>
      <c r="D239" s="17" t="s">
        <v>118</v>
      </c>
      <c r="E239" s="16">
        <v>39083</v>
      </c>
      <c r="F239" s="17" t="s">
        <v>212</v>
      </c>
      <c r="G239" s="16"/>
      <c r="H239" s="18">
        <v>120</v>
      </c>
      <c r="I239" s="18">
        <v>120</v>
      </c>
      <c r="J239" s="19">
        <v>105.5</v>
      </c>
    </row>
    <row r="240" spans="1:10" ht="15" customHeight="1" x14ac:dyDescent="0.25">
      <c r="A240" s="16">
        <v>45</v>
      </c>
      <c r="B240" s="16">
        <v>3613</v>
      </c>
      <c r="C240" s="16">
        <v>2132</v>
      </c>
      <c r="D240" s="17" t="s">
        <v>118</v>
      </c>
      <c r="E240" s="16">
        <v>39084</v>
      </c>
      <c r="F240" s="17" t="s">
        <v>213</v>
      </c>
      <c r="G240" s="16"/>
      <c r="H240" s="18">
        <v>20</v>
      </c>
      <c r="I240" s="18">
        <v>20</v>
      </c>
      <c r="J240" s="19">
        <v>0</v>
      </c>
    </row>
    <row r="241" spans="1:10" ht="15" customHeight="1" x14ac:dyDescent="0.25">
      <c r="A241" s="16">
        <v>45</v>
      </c>
      <c r="B241" s="16">
        <v>3613</v>
      </c>
      <c r="C241" s="16">
        <v>2132</v>
      </c>
      <c r="D241" s="17" t="s">
        <v>118</v>
      </c>
      <c r="E241" s="16">
        <v>39085</v>
      </c>
      <c r="F241" s="17" t="s">
        <v>214</v>
      </c>
      <c r="G241" s="16"/>
      <c r="H241" s="18">
        <v>70</v>
      </c>
      <c r="I241" s="18">
        <v>70</v>
      </c>
      <c r="J241" s="19">
        <v>60.5</v>
      </c>
    </row>
    <row r="242" spans="1:10" ht="15" customHeight="1" x14ac:dyDescent="0.25">
      <c r="A242" s="16">
        <v>45</v>
      </c>
      <c r="B242" s="16">
        <v>3613</v>
      </c>
      <c r="C242" s="16">
        <v>2132</v>
      </c>
      <c r="D242" s="17" t="s">
        <v>118</v>
      </c>
      <c r="E242" s="16">
        <v>39086</v>
      </c>
      <c r="F242" s="17"/>
      <c r="G242" s="16"/>
      <c r="H242" s="18">
        <v>0</v>
      </c>
      <c r="I242" s="18">
        <v>0</v>
      </c>
      <c r="J242" s="19">
        <v>4</v>
      </c>
    </row>
    <row r="243" spans="1:10" ht="15" customHeight="1" x14ac:dyDescent="0.25">
      <c r="A243" s="16">
        <v>45</v>
      </c>
      <c r="B243" s="16">
        <v>3613</v>
      </c>
      <c r="C243" s="16">
        <v>2132</v>
      </c>
      <c r="D243" s="17" t="s">
        <v>118</v>
      </c>
      <c r="E243" s="16">
        <v>39087</v>
      </c>
      <c r="F243" s="17"/>
      <c r="G243" s="16"/>
      <c r="H243" s="18">
        <v>0</v>
      </c>
      <c r="I243" s="18">
        <v>0</v>
      </c>
      <c r="J243" s="19">
        <v>92</v>
      </c>
    </row>
    <row r="244" spans="1:10" ht="15" customHeight="1" x14ac:dyDescent="0.25">
      <c r="A244" s="16">
        <v>45</v>
      </c>
      <c r="B244" s="16">
        <v>3613</v>
      </c>
      <c r="C244" s="16">
        <v>2132</v>
      </c>
      <c r="D244" s="17" t="s">
        <v>118</v>
      </c>
      <c r="E244" s="16">
        <v>39088</v>
      </c>
      <c r="F244" s="17"/>
      <c r="G244" s="16"/>
      <c r="H244" s="18">
        <v>0</v>
      </c>
      <c r="I244" s="18">
        <v>0</v>
      </c>
      <c r="J244" s="19">
        <v>4.9000000000000004</v>
      </c>
    </row>
    <row r="245" spans="1:10" ht="15" customHeight="1" x14ac:dyDescent="0.25">
      <c r="A245" s="16">
        <v>45</v>
      </c>
      <c r="B245" s="16">
        <v>3613</v>
      </c>
      <c r="C245" s="16">
        <v>2132</v>
      </c>
      <c r="D245" s="17" t="s">
        <v>118</v>
      </c>
      <c r="E245" s="16">
        <v>39089</v>
      </c>
      <c r="F245" s="17"/>
      <c r="G245" s="16"/>
      <c r="H245" s="18">
        <v>0</v>
      </c>
      <c r="I245" s="18">
        <v>0</v>
      </c>
      <c r="J245" s="19">
        <v>4.9000000000000004</v>
      </c>
    </row>
    <row r="246" spans="1:10" ht="15" customHeight="1" x14ac:dyDescent="0.25">
      <c r="A246" s="16">
        <v>45</v>
      </c>
      <c r="B246" s="16">
        <v>3613</v>
      </c>
      <c r="C246" s="16">
        <v>2132</v>
      </c>
      <c r="D246" s="17" t="s">
        <v>118</v>
      </c>
      <c r="E246" s="16">
        <v>39090</v>
      </c>
      <c r="F246" s="17"/>
      <c r="G246" s="16"/>
      <c r="H246" s="18">
        <v>0</v>
      </c>
      <c r="I246" s="18">
        <v>0</v>
      </c>
      <c r="J246" s="19">
        <v>4.9000000000000004</v>
      </c>
    </row>
    <row r="247" spans="1:10" ht="15" customHeight="1" x14ac:dyDescent="0.25">
      <c r="A247" s="16">
        <v>45</v>
      </c>
      <c r="B247" s="16">
        <v>3613</v>
      </c>
      <c r="C247" s="16">
        <v>2132</v>
      </c>
      <c r="D247" s="17" t="s">
        <v>118</v>
      </c>
      <c r="E247" s="16">
        <v>39091</v>
      </c>
      <c r="F247" s="17"/>
      <c r="G247" s="16"/>
      <c r="H247" s="18">
        <v>0</v>
      </c>
      <c r="I247" s="18">
        <v>0</v>
      </c>
      <c r="J247" s="19">
        <v>4.9000000000000004</v>
      </c>
    </row>
    <row r="248" spans="1:10" ht="15" customHeight="1" x14ac:dyDescent="0.25">
      <c r="A248" s="16">
        <v>45</v>
      </c>
      <c r="B248" s="16">
        <v>3613</v>
      </c>
      <c r="C248" s="16">
        <v>2132</v>
      </c>
      <c r="D248" s="17" t="s">
        <v>118</v>
      </c>
      <c r="E248" s="16">
        <v>39092</v>
      </c>
      <c r="F248" s="17"/>
      <c r="G248" s="16"/>
      <c r="H248" s="18">
        <v>0</v>
      </c>
      <c r="I248" s="18">
        <v>0</v>
      </c>
      <c r="J248" s="19">
        <v>4.9000000000000004</v>
      </c>
    </row>
    <row r="249" spans="1:10" ht="15" customHeight="1" x14ac:dyDescent="0.25">
      <c r="A249" s="16">
        <v>45</v>
      </c>
      <c r="B249" s="16">
        <v>3613</v>
      </c>
      <c r="C249" s="16">
        <v>2132</v>
      </c>
      <c r="D249" s="17" t="s">
        <v>118</v>
      </c>
      <c r="E249" s="16">
        <v>39093</v>
      </c>
      <c r="F249" s="17"/>
      <c r="G249" s="16"/>
      <c r="H249" s="18">
        <v>0</v>
      </c>
      <c r="I249" s="18">
        <v>0</v>
      </c>
      <c r="J249" s="19">
        <v>4.9000000000000004</v>
      </c>
    </row>
    <row r="250" spans="1:10" ht="15" customHeight="1" x14ac:dyDescent="0.25">
      <c r="A250" s="16">
        <v>45</v>
      </c>
      <c r="B250" s="16">
        <v>3613</v>
      </c>
      <c r="C250" s="16">
        <v>2132</v>
      </c>
      <c r="D250" s="17" t="s">
        <v>118</v>
      </c>
      <c r="E250" s="16">
        <v>39094</v>
      </c>
      <c r="F250" s="17"/>
      <c r="G250" s="16"/>
      <c r="H250" s="18">
        <v>0</v>
      </c>
      <c r="I250" s="18">
        <v>0</v>
      </c>
      <c r="J250" s="19">
        <v>4.9000000000000004</v>
      </c>
    </row>
    <row r="251" spans="1:10" ht="15" customHeight="1" x14ac:dyDescent="0.25">
      <c r="A251" s="16">
        <v>45</v>
      </c>
      <c r="B251" s="16">
        <v>3613</v>
      </c>
      <c r="C251" s="16">
        <v>2132</v>
      </c>
      <c r="D251" s="17" t="s">
        <v>118</v>
      </c>
      <c r="E251" s="16">
        <v>39095</v>
      </c>
      <c r="F251" s="17"/>
      <c r="G251" s="16"/>
      <c r="H251" s="18">
        <v>0</v>
      </c>
      <c r="I251" s="18">
        <v>0</v>
      </c>
      <c r="J251" s="19">
        <v>4.9000000000000004</v>
      </c>
    </row>
    <row r="252" spans="1:10" ht="15" customHeight="1" x14ac:dyDescent="0.25">
      <c r="A252" s="16">
        <v>45</v>
      </c>
      <c r="B252" s="16">
        <v>3613</v>
      </c>
      <c r="C252" s="16">
        <v>2132</v>
      </c>
      <c r="D252" s="17" t="s">
        <v>118</v>
      </c>
      <c r="E252" s="16">
        <v>39096</v>
      </c>
      <c r="F252" s="17"/>
      <c r="G252" s="16"/>
      <c r="H252" s="18">
        <v>0</v>
      </c>
      <c r="I252" s="18">
        <v>0</v>
      </c>
      <c r="J252" s="19">
        <v>4.9000000000000004</v>
      </c>
    </row>
    <row r="253" spans="1:10" ht="15" customHeight="1" x14ac:dyDescent="0.25">
      <c r="A253" s="16">
        <v>45</v>
      </c>
      <c r="B253" s="16">
        <v>3613</v>
      </c>
      <c r="C253" s="16">
        <v>2132</v>
      </c>
      <c r="D253" s="17" t="s">
        <v>118</v>
      </c>
      <c r="E253" s="16">
        <v>39097</v>
      </c>
      <c r="F253" s="17"/>
      <c r="G253" s="16"/>
      <c r="H253" s="18">
        <v>0</v>
      </c>
      <c r="I253" s="18">
        <v>0</v>
      </c>
      <c r="J253" s="19">
        <v>9.9</v>
      </c>
    </row>
    <row r="254" spans="1:10" ht="15" customHeight="1" x14ac:dyDescent="0.25">
      <c r="A254" s="16">
        <v>45</v>
      </c>
      <c r="B254" s="16">
        <v>3613</v>
      </c>
      <c r="C254" s="16">
        <v>2132</v>
      </c>
      <c r="D254" s="17" t="s">
        <v>118</v>
      </c>
      <c r="E254" s="16">
        <v>39098</v>
      </c>
      <c r="F254" s="17"/>
      <c r="G254" s="16"/>
      <c r="H254" s="18">
        <v>0</v>
      </c>
      <c r="I254" s="18">
        <v>0</v>
      </c>
      <c r="J254" s="19">
        <v>4.9000000000000004</v>
      </c>
    </row>
    <row r="255" spans="1:10" ht="15" customHeight="1" x14ac:dyDescent="0.25">
      <c r="A255" s="16">
        <v>45</v>
      </c>
      <c r="B255" s="16">
        <v>3613</v>
      </c>
      <c r="C255" s="16">
        <v>2132</v>
      </c>
      <c r="D255" s="17" t="s">
        <v>118</v>
      </c>
      <c r="E255" s="16">
        <v>39099</v>
      </c>
      <c r="F255" s="17"/>
      <c r="G255" s="16"/>
      <c r="H255" s="18">
        <v>0</v>
      </c>
      <c r="I255" s="18">
        <v>0</v>
      </c>
      <c r="J255" s="19">
        <v>4.9000000000000004</v>
      </c>
    </row>
    <row r="256" spans="1:10" ht="15" customHeight="1" x14ac:dyDescent="0.25">
      <c r="A256" s="16">
        <v>45</v>
      </c>
      <c r="B256" s="16">
        <v>3613</v>
      </c>
      <c r="C256" s="16">
        <v>2132</v>
      </c>
      <c r="D256" s="17" t="s">
        <v>118</v>
      </c>
      <c r="E256" s="16">
        <v>39100</v>
      </c>
      <c r="F256" s="17"/>
      <c r="G256" s="16"/>
      <c r="H256" s="18">
        <v>0</v>
      </c>
      <c r="I256" s="18">
        <v>0</v>
      </c>
      <c r="J256" s="19">
        <v>4.9000000000000004</v>
      </c>
    </row>
    <row r="257" spans="1:10" ht="15" customHeight="1" x14ac:dyDescent="0.25">
      <c r="A257" s="16">
        <v>45</v>
      </c>
      <c r="B257" s="16">
        <v>3613</v>
      </c>
      <c r="C257" s="16">
        <v>2132</v>
      </c>
      <c r="D257" s="17" t="s">
        <v>118</v>
      </c>
      <c r="E257" s="16">
        <v>39101</v>
      </c>
      <c r="F257" s="17"/>
      <c r="G257" s="16"/>
      <c r="H257" s="18">
        <v>0</v>
      </c>
      <c r="I257" s="18">
        <v>0</v>
      </c>
      <c r="J257" s="19">
        <v>4.9000000000000004</v>
      </c>
    </row>
    <row r="258" spans="1:10" ht="15" customHeight="1" x14ac:dyDescent="0.25">
      <c r="A258" s="16">
        <v>45</v>
      </c>
      <c r="B258" s="16">
        <v>3613</v>
      </c>
      <c r="C258" s="16">
        <v>2132</v>
      </c>
      <c r="D258" s="17" t="s">
        <v>118</v>
      </c>
      <c r="E258" s="16">
        <v>39102</v>
      </c>
      <c r="F258" s="17"/>
      <c r="G258" s="16"/>
      <c r="H258" s="18">
        <v>0</v>
      </c>
      <c r="I258" s="18">
        <v>0</v>
      </c>
      <c r="J258" s="19">
        <v>4.9000000000000004</v>
      </c>
    </row>
    <row r="259" spans="1:10" ht="15" customHeight="1" x14ac:dyDescent="0.25">
      <c r="A259" s="16">
        <v>45</v>
      </c>
      <c r="B259" s="16">
        <v>3613</v>
      </c>
      <c r="C259" s="16">
        <v>2132</v>
      </c>
      <c r="D259" s="17" t="s">
        <v>118</v>
      </c>
      <c r="E259" s="16">
        <v>39103</v>
      </c>
      <c r="F259" s="17"/>
      <c r="G259" s="16"/>
      <c r="H259" s="18">
        <v>0</v>
      </c>
      <c r="I259" s="18">
        <v>0</v>
      </c>
      <c r="J259" s="19">
        <v>4.9000000000000004</v>
      </c>
    </row>
    <row r="260" spans="1:10" ht="15" customHeight="1" x14ac:dyDescent="0.25">
      <c r="A260" s="16">
        <v>45</v>
      </c>
      <c r="B260" s="16">
        <v>3613</v>
      </c>
      <c r="C260" s="16">
        <v>2132</v>
      </c>
      <c r="D260" s="17" t="s">
        <v>118</v>
      </c>
      <c r="E260" s="16">
        <v>39104</v>
      </c>
      <c r="F260" s="17"/>
      <c r="G260" s="16"/>
      <c r="H260" s="18">
        <v>0</v>
      </c>
      <c r="I260" s="18">
        <v>0</v>
      </c>
      <c r="J260" s="19">
        <v>4.9000000000000004</v>
      </c>
    </row>
    <row r="261" spans="1:10" ht="15" customHeight="1" x14ac:dyDescent="0.25">
      <c r="A261" s="16">
        <v>45</v>
      </c>
      <c r="B261" s="16">
        <v>3613</v>
      </c>
      <c r="C261" s="16">
        <v>2132</v>
      </c>
      <c r="D261" s="17" t="s">
        <v>118</v>
      </c>
      <c r="E261" s="16">
        <v>39105</v>
      </c>
      <c r="F261" s="17"/>
      <c r="G261" s="16"/>
      <c r="H261" s="18">
        <v>0</v>
      </c>
      <c r="I261" s="18">
        <v>0</v>
      </c>
      <c r="J261" s="19">
        <v>4.9000000000000004</v>
      </c>
    </row>
    <row r="262" spans="1:10" ht="15" customHeight="1" x14ac:dyDescent="0.25">
      <c r="A262" s="16">
        <v>45</v>
      </c>
      <c r="B262" s="16">
        <v>3613</v>
      </c>
      <c r="C262" s="16">
        <v>2132</v>
      </c>
      <c r="D262" s="17" t="s">
        <v>118</v>
      </c>
      <c r="E262" s="16">
        <v>39106</v>
      </c>
      <c r="F262" s="17"/>
      <c r="G262" s="16"/>
      <c r="H262" s="18">
        <v>0</v>
      </c>
      <c r="I262" s="18">
        <v>0</v>
      </c>
      <c r="J262" s="19">
        <v>4.9000000000000004</v>
      </c>
    </row>
    <row r="263" spans="1:10" ht="15" customHeight="1" x14ac:dyDescent="0.25">
      <c r="A263" s="16">
        <v>45</v>
      </c>
      <c r="B263" s="16">
        <v>3613</v>
      </c>
      <c r="C263" s="16">
        <v>2132</v>
      </c>
      <c r="D263" s="17" t="s">
        <v>118</v>
      </c>
      <c r="E263" s="16">
        <v>39107</v>
      </c>
      <c r="F263" s="17"/>
      <c r="G263" s="16"/>
      <c r="H263" s="18">
        <v>0</v>
      </c>
      <c r="I263" s="18">
        <v>0</v>
      </c>
      <c r="J263" s="19">
        <v>4.9000000000000004</v>
      </c>
    </row>
    <row r="264" spans="1:10" ht="15" customHeight="1" x14ac:dyDescent="0.25">
      <c r="A264" s="16">
        <v>45</v>
      </c>
      <c r="B264" s="16">
        <v>3613</v>
      </c>
      <c r="C264" s="16">
        <v>2132</v>
      </c>
      <c r="D264" s="17" t="s">
        <v>118</v>
      </c>
      <c r="E264" s="16">
        <v>39108</v>
      </c>
      <c r="F264" s="17"/>
      <c r="G264" s="16"/>
      <c r="H264" s="18">
        <v>0</v>
      </c>
      <c r="I264" s="18">
        <v>0</v>
      </c>
      <c r="J264" s="19">
        <v>4.9000000000000004</v>
      </c>
    </row>
    <row r="265" spans="1:10" ht="15" customHeight="1" x14ac:dyDescent="0.25">
      <c r="A265" s="16">
        <v>45</v>
      </c>
      <c r="B265" s="16">
        <v>3613</v>
      </c>
      <c r="C265" s="16">
        <v>2132</v>
      </c>
      <c r="D265" s="17" t="s">
        <v>118</v>
      </c>
      <c r="E265" s="16">
        <v>39109</v>
      </c>
      <c r="F265" s="17"/>
      <c r="G265" s="16"/>
      <c r="H265" s="18">
        <v>0</v>
      </c>
      <c r="I265" s="18">
        <v>0</v>
      </c>
      <c r="J265" s="19">
        <v>4.9000000000000004</v>
      </c>
    </row>
    <row r="266" spans="1:10" ht="15" customHeight="1" x14ac:dyDescent="0.25">
      <c r="A266" s="16">
        <v>45</v>
      </c>
      <c r="B266" s="16">
        <v>3613</v>
      </c>
      <c r="C266" s="16">
        <v>2132</v>
      </c>
      <c r="D266" s="17" t="s">
        <v>118</v>
      </c>
      <c r="E266" s="16">
        <v>39110</v>
      </c>
      <c r="F266" s="17"/>
      <c r="G266" s="16"/>
      <c r="H266" s="18">
        <v>0</v>
      </c>
      <c r="I266" s="18">
        <v>0</v>
      </c>
      <c r="J266" s="19">
        <v>4.9000000000000004</v>
      </c>
    </row>
    <row r="267" spans="1:10" ht="15" customHeight="1" x14ac:dyDescent="0.25">
      <c r="A267" s="16">
        <v>45</v>
      </c>
      <c r="B267" s="16">
        <v>3613</v>
      </c>
      <c r="C267" s="16">
        <v>2132</v>
      </c>
      <c r="D267" s="17" t="s">
        <v>118</v>
      </c>
      <c r="E267" s="16">
        <v>39111</v>
      </c>
      <c r="F267" s="17"/>
      <c r="G267" s="16"/>
      <c r="H267" s="18">
        <v>0</v>
      </c>
      <c r="I267" s="18">
        <v>0</v>
      </c>
      <c r="J267" s="19">
        <v>4.9000000000000004</v>
      </c>
    </row>
    <row r="268" spans="1:10" ht="15" customHeight="1" x14ac:dyDescent="0.25">
      <c r="A268"/>
      <c r="B268"/>
      <c r="C268"/>
      <c r="D268"/>
      <c r="E268"/>
      <c r="F268"/>
      <c r="G268"/>
      <c r="H268"/>
      <c r="I268"/>
      <c r="J268"/>
    </row>
    <row r="269" spans="1:10" ht="15" customHeight="1" x14ac:dyDescent="0.25">
      <c r="A269" s="4" t="s">
        <v>513</v>
      </c>
      <c r="B269" s="4"/>
      <c r="C269" s="4"/>
      <c r="D269" s="5"/>
      <c r="E269" s="4"/>
      <c r="F269" s="5"/>
      <c r="G269" s="4"/>
      <c r="H269" s="10">
        <f>SUM(H199:H268)</f>
        <v>2680</v>
      </c>
      <c r="I269" s="10">
        <f>SUM(I199:I268)</f>
        <v>2680</v>
      </c>
      <c r="J269" s="11">
        <f>SUM(J199:J268)</f>
        <v>2803.5000000000023</v>
      </c>
    </row>
    <row r="270" spans="1:10" ht="15" customHeight="1" x14ac:dyDescent="0.25">
      <c r="A270"/>
      <c r="B270"/>
      <c r="C270"/>
      <c r="D270"/>
      <c r="E270"/>
      <c r="F270"/>
      <c r="G270"/>
      <c r="H270"/>
      <c r="I270"/>
      <c r="J270"/>
    </row>
    <row r="271" spans="1:10" ht="15" customHeight="1" x14ac:dyDescent="0.25">
      <c r="A271" s="6" t="s">
        <v>512</v>
      </c>
      <c r="B271" s="6"/>
      <c r="C271" s="6"/>
      <c r="D271" s="7"/>
      <c r="E271" s="6"/>
      <c r="F271" s="7"/>
      <c r="G271" s="6"/>
      <c r="H271" s="12">
        <f>H269</f>
        <v>2680</v>
      </c>
      <c r="I271" s="12">
        <f>I269</f>
        <v>2680</v>
      </c>
      <c r="J271" s="13">
        <f>J269</f>
        <v>2803.5000000000023</v>
      </c>
    </row>
    <row r="272" spans="1:10" ht="15" customHeight="1" x14ac:dyDescent="0.25">
      <c r="A272"/>
      <c r="B272"/>
      <c r="C272"/>
      <c r="D272"/>
      <c r="E272"/>
      <c r="F272"/>
      <c r="G272"/>
      <c r="H272"/>
      <c r="I272"/>
      <c r="J272"/>
    </row>
    <row r="273" spans="1:10" ht="15" customHeight="1" x14ac:dyDescent="0.25">
      <c r="A273" s="16">
        <v>45</v>
      </c>
      <c r="B273" s="16">
        <v>3613</v>
      </c>
      <c r="C273" s="16">
        <v>5137</v>
      </c>
      <c r="D273" s="17" t="s">
        <v>20</v>
      </c>
      <c r="E273" s="16">
        <v>390</v>
      </c>
      <c r="F273" s="17" t="s">
        <v>215</v>
      </c>
      <c r="G273" s="16"/>
      <c r="H273" s="18">
        <v>20</v>
      </c>
      <c r="I273" s="18">
        <v>92.9</v>
      </c>
      <c r="J273" s="19">
        <v>100</v>
      </c>
    </row>
    <row r="274" spans="1:10" ht="15" customHeight="1" x14ac:dyDescent="0.25">
      <c r="A274" s="16">
        <v>45</v>
      </c>
      <c r="B274" s="16">
        <v>3613</v>
      </c>
      <c r="C274" s="16">
        <v>5139</v>
      </c>
      <c r="D274" s="17" t="s">
        <v>21</v>
      </c>
      <c r="E274" s="16">
        <v>390</v>
      </c>
      <c r="F274" s="17" t="s">
        <v>215</v>
      </c>
      <c r="G274" s="16"/>
      <c r="H274" s="18">
        <v>100</v>
      </c>
      <c r="I274" s="18">
        <v>132.1</v>
      </c>
      <c r="J274" s="19">
        <v>50</v>
      </c>
    </row>
    <row r="275" spans="1:10" ht="15" customHeight="1" x14ac:dyDescent="0.25">
      <c r="A275" s="16">
        <v>45</v>
      </c>
      <c r="B275" s="16">
        <v>3613</v>
      </c>
      <c r="C275" s="16">
        <v>5151</v>
      </c>
      <c r="D275" s="17" t="s">
        <v>166</v>
      </c>
      <c r="E275" s="16">
        <v>390</v>
      </c>
      <c r="F275" s="17" t="s">
        <v>215</v>
      </c>
      <c r="G275" s="16"/>
      <c r="H275" s="18">
        <v>20</v>
      </c>
      <c r="I275" s="18">
        <v>20</v>
      </c>
      <c r="J275" s="19">
        <v>10</v>
      </c>
    </row>
    <row r="276" spans="1:10" ht="15" customHeight="1" x14ac:dyDescent="0.25">
      <c r="A276" s="16">
        <v>45</v>
      </c>
      <c r="B276" s="16">
        <v>3613</v>
      </c>
      <c r="C276" s="16">
        <v>5153</v>
      </c>
      <c r="D276" s="17" t="s">
        <v>167</v>
      </c>
      <c r="E276" s="16">
        <v>390</v>
      </c>
      <c r="F276" s="17" t="s">
        <v>215</v>
      </c>
      <c r="G276" s="16"/>
      <c r="H276" s="18">
        <v>50</v>
      </c>
      <c r="I276" s="18">
        <v>126.3</v>
      </c>
      <c r="J276" s="19">
        <v>130</v>
      </c>
    </row>
    <row r="277" spans="1:10" ht="15" customHeight="1" x14ac:dyDescent="0.25">
      <c r="A277" s="16">
        <v>45</v>
      </c>
      <c r="B277" s="16">
        <v>3613</v>
      </c>
      <c r="C277" s="16">
        <v>5154</v>
      </c>
      <c r="D277" s="17" t="s">
        <v>168</v>
      </c>
      <c r="E277" s="16">
        <v>390</v>
      </c>
      <c r="F277" s="17" t="s">
        <v>215</v>
      </c>
      <c r="G277" s="16"/>
      <c r="H277" s="18">
        <v>20</v>
      </c>
      <c r="I277" s="18">
        <v>20</v>
      </c>
      <c r="J277" s="19">
        <v>20</v>
      </c>
    </row>
    <row r="278" spans="1:10" ht="15" customHeight="1" x14ac:dyDescent="0.25">
      <c r="A278" s="16">
        <v>45</v>
      </c>
      <c r="B278" s="16">
        <v>3613</v>
      </c>
      <c r="C278" s="16">
        <v>5169</v>
      </c>
      <c r="D278" s="17" t="s">
        <v>16</v>
      </c>
      <c r="E278" s="16">
        <v>390</v>
      </c>
      <c r="F278" s="17" t="s">
        <v>215</v>
      </c>
      <c r="G278" s="16"/>
      <c r="H278" s="18">
        <v>600</v>
      </c>
      <c r="I278" s="18">
        <v>594.6</v>
      </c>
      <c r="J278" s="19">
        <v>600</v>
      </c>
    </row>
    <row r="279" spans="1:10" ht="15" customHeight="1" x14ac:dyDescent="0.25">
      <c r="A279" s="16">
        <v>45</v>
      </c>
      <c r="B279" s="16">
        <v>3613</v>
      </c>
      <c r="C279" s="16">
        <v>5171</v>
      </c>
      <c r="D279" s="17" t="s">
        <v>27</v>
      </c>
      <c r="E279" s="16">
        <v>390</v>
      </c>
      <c r="F279" s="17" t="s">
        <v>215</v>
      </c>
      <c r="G279" s="16"/>
      <c r="H279" s="18">
        <v>3200</v>
      </c>
      <c r="I279" s="18">
        <v>3024.1</v>
      </c>
      <c r="J279" s="19">
        <v>2000</v>
      </c>
    </row>
    <row r="280" spans="1:10" ht="15" customHeight="1" x14ac:dyDescent="0.25">
      <c r="A280"/>
      <c r="B280"/>
      <c r="C280"/>
      <c r="D280"/>
      <c r="E280"/>
      <c r="F280"/>
      <c r="G280"/>
      <c r="H280"/>
      <c r="I280"/>
      <c r="J280"/>
    </row>
    <row r="281" spans="1:10" ht="15" customHeight="1" x14ac:dyDescent="0.25">
      <c r="A281" s="4" t="s">
        <v>509</v>
      </c>
      <c r="B281" s="4"/>
      <c r="C281" s="4"/>
      <c r="D281" s="5"/>
      <c r="E281" s="4"/>
      <c r="F281" s="5"/>
      <c r="G281" s="4"/>
      <c r="H281" s="10">
        <f>SUM(H272:H280)</f>
        <v>4010</v>
      </c>
      <c r="I281" s="10">
        <f>SUM(I272:I280)</f>
        <v>4010</v>
      </c>
      <c r="J281" s="11">
        <f>SUM(J272:J280)</f>
        <v>2910</v>
      </c>
    </row>
    <row r="282" spans="1:10" ht="15" customHeight="1" x14ac:dyDescent="0.25">
      <c r="A282"/>
      <c r="B282"/>
      <c r="C282"/>
      <c r="D282"/>
      <c r="E282"/>
      <c r="F282"/>
      <c r="G282"/>
      <c r="H282"/>
      <c r="I282"/>
      <c r="J282"/>
    </row>
    <row r="283" spans="1:10" ht="15" customHeight="1" x14ac:dyDescent="0.25">
      <c r="A283" s="16">
        <v>45</v>
      </c>
      <c r="B283" s="16">
        <v>3613</v>
      </c>
      <c r="C283" s="16">
        <v>6121</v>
      </c>
      <c r="D283" s="17" t="s">
        <v>148</v>
      </c>
      <c r="E283" s="16">
        <v>3900324003</v>
      </c>
      <c r="F283" s="17" t="s">
        <v>216</v>
      </c>
      <c r="G283" s="16"/>
      <c r="H283" s="18">
        <v>1000</v>
      </c>
      <c r="I283" s="18">
        <v>4155</v>
      </c>
      <c r="J283" s="19">
        <v>10000</v>
      </c>
    </row>
    <row r="284" spans="1:10" ht="15" customHeight="1" x14ac:dyDescent="0.25">
      <c r="A284"/>
      <c r="B284"/>
      <c r="C284"/>
      <c r="D284"/>
      <c r="E284"/>
      <c r="F284"/>
      <c r="G284"/>
      <c r="H284"/>
      <c r="I284"/>
      <c r="J284"/>
    </row>
    <row r="285" spans="1:10" ht="15" customHeight="1" x14ac:dyDescent="0.25">
      <c r="A285" s="4" t="s">
        <v>510</v>
      </c>
      <c r="B285" s="4"/>
      <c r="C285" s="4"/>
      <c r="D285" s="5"/>
      <c r="E285" s="4"/>
      <c r="F285" s="5"/>
      <c r="G285" s="4"/>
      <c r="H285" s="10">
        <f>SUM(H282:H284)</f>
        <v>1000</v>
      </c>
      <c r="I285" s="10">
        <f>SUM(I282:I284)</f>
        <v>4155</v>
      </c>
      <c r="J285" s="11">
        <f>SUM(J282:J284)</f>
        <v>10000</v>
      </c>
    </row>
    <row r="286" spans="1:10" ht="15" customHeight="1" x14ac:dyDescent="0.25">
      <c r="A286"/>
      <c r="B286"/>
      <c r="C286"/>
      <c r="D286"/>
      <c r="E286"/>
      <c r="F286"/>
      <c r="G286"/>
      <c r="H286"/>
      <c r="I286"/>
      <c r="J286"/>
    </row>
    <row r="287" spans="1:10" ht="15" customHeight="1" x14ac:dyDescent="0.25">
      <c r="A287" s="6" t="s">
        <v>511</v>
      </c>
      <c r="B287" s="6"/>
      <c r="C287" s="6"/>
      <c r="D287" s="7"/>
      <c r="E287" s="6"/>
      <c r="F287" s="7"/>
      <c r="G287" s="6"/>
      <c r="H287" s="12">
        <f>H281+H285</f>
        <v>5010</v>
      </c>
      <c r="I287" s="12">
        <f>I281+I285</f>
        <v>8165</v>
      </c>
      <c r="J287" s="13">
        <f>J281+J285</f>
        <v>12910</v>
      </c>
    </row>
    <row r="288" spans="1:10" ht="15" customHeight="1" x14ac:dyDescent="0.25">
      <c r="A288"/>
      <c r="B288"/>
      <c r="C288"/>
      <c r="D288"/>
      <c r="E288"/>
      <c r="F288"/>
      <c r="G288"/>
      <c r="H288"/>
      <c r="I288"/>
      <c r="J288"/>
    </row>
    <row r="289" spans="1:10" s="22" customFormat="1" ht="30" customHeight="1" x14ac:dyDescent="0.25">
      <c r="A289" s="48" t="s">
        <v>389</v>
      </c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ht="15" customHeight="1" x14ac:dyDescent="0.25">
      <c r="A290"/>
      <c r="B290"/>
      <c r="C290"/>
      <c r="D290"/>
      <c r="E290"/>
      <c r="F290"/>
      <c r="G290"/>
      <c r="H290"/>
      <c r="I290"/>
      <c r="J290"/>
    </row>
    <row r="291" spans="1:10" ht="15" customHeight="1" x14ac:dyDescent="0.25">
      <c r="A291" s="16">
        <v>46</v>
      </c>
      <c r="B291" s="16">
        <v>6310</v>
      </c>
      <c r="C291" s="16">
        <v>2141</v>
      </c>
      <c r="D291" s="17" t="s">
        <v>95</v>
      </c>
      <c r="E291" s="16"/>
      <c r="F291" s="17"/>
      <c r="G291" s="16"/>
      <c r="H291" s="18">
        <v>0.8</v>
      </c>
      <c r="I291" s="18">
        <v>0.8</v>
      </c>
      <c r="J291" s="19">
        <v>0.6</v>
      </c>
    </row>
    <row r="292" spans="1:10" ht="15" customHeight="1" x14ac:dyDescent="0.25">
      <c r="A292"/>
      <c r="B292"/>
      <c r="C292"/>
      <c r="D292"/>
      <c r="E292"/>
      <c r="F292"/>
      <c r="G292"/>
      <c r="H292"/>
      <c r="I292"/>
      <c r="J292"/>
    </row>
    <row r="293" spans="1:10" ht="15" customHeight="1" x14ac:dyDescent="0.25">
      <c r="A293" s="4" t="s">
        <v>372</v>
      </c>
      <c r="B293" s="4"/>
      <c r="C293" s="4"/>
      <c r="D293" s="5"/>
      <c r="E293" s="4"/>
      <c r="F293" s="5"/>
      <c r="G293" s="4"/>
      <c r="H293" s="10">
        <f>SUM(H290:H292)</f>
        <v>0.8</v>
      </c>
      <c r="I293" s="10">
        <f>SUM(I290:I292)</f>
        <v>0.8</v>
      </c>
      <c r="J293" s="11">
        <f>SUM(J290:J292)</f>
        <v>0.6</v>
      </c>
    </row>
    <row r="294" spans="1:10" ht="15" customHeight="1" x14ac:dyDescent="0.25">
      <c r="A294"/>
      <c r="B294"/>
      <c r="C294"/>
      <c r="D294"/>
      <c r="E294"/>
      <c r="F294"/>
      <c r="G294"/>
      <c r="H294"/>
      <c r="I294"/>
      <c r="J294"/>
    </row>
    <row r="295" spans="1:10" ht="15" customHeight="1" x14ac:dyDescent="0.25">
      <c r="A295" s="6" t="s">
        <v>371</v>
      </c>
      <c r="B295" s="6"/>
      <c r="C295" s="6"/>
      <c r="D295" s="7"/>
      <c r="E295" s="6"/>
      <c r="F295" s="7"/>
      <c r="G295" s="6"/>
      <c r="H295" s="12">
        <f>H293</f>
        <v>0.8</v>
      </c>
      <c r="I295" s="12">
        <f>I293</f>
        <v>0.8</v>
      </c>
      <c r="J295" s="13">
        <f>J293</f>
        <v>0.6</v>
      </c>
    </row>
    <row r="296" spans="1:10" ht="15" customHeight="1" x14ac:dyDescent="0.25">
      <c r="A296"/>
      <c r="B296"/>
      <c r="C296"/>
      <c r="D296"/>
      <c r="E296"/>
      <c r="F296"/>
      <c r="G296"/>
      <c r="H296"/>
      <c r="I296"/>
      <c r="J296"/>
    </row>
    <row r="297" spans="1:10" ht="15" customHeight="1" x14ac:dyDescent="0.25">
      <c r="A297" s="16">
        <v>46</v>
      </c>
      <c r="B297" s="16">
        <v>6171</v>
      </c>
      <c r="C297" s="16">
        <v>5134</v>
      </c>
      <c r="D297" s="17" t="s">
        <v>217</v>
      </c>
      <c r="E297" s="16"/>
      <c r="F297" s="17"/>
      <c r="G297" s="16"/>
      <c r="H297" s="18">
        <v>2</v>
      </c>
      <c r="I297" s="18">
        <v>2</v>
      </c>
      <c r="J297" s="19">
        <v>2</v>
      </c>
    </row>
    <row r="298" spans="1:10" ht="15" customHeight="1" x14ac:dyDescent="0.25">
      <c r="A298" s="16">
        <v>46</v>
      </c>
      <c r="B298" s="16">
        <v>6171</v>
      </c>
      <c r="C298" s="16">
        <v>5136</v>
      </c>
      <c r="D298" s="17" t="s">
        <v>218</v>
      </c>
      <c r="E298" s="16"/>
      <c r="F298" s="17"/>
      <c r="G298" s="16"/>
      <c r="H298" s="18">
        <v>1</v>
      </c>
      <c r="I298" s="18">
        <v>1</v>
      </c>
      <c r="J298" s="19">
        <v>1</v>
      </c>
    </row>
    <row r="299" spans="1:10" ht="15" customHeight="1" x14ac:dyDescent="0.25">
      <c r="A299" s="16">
        <v>46</v>
      </c>
      <c r="B299" s="16">
        <v>6171</v>
      </c>
      <c r="C299" s="16">
        <v>5137</v>
      </c>
      <c r="D299" s="17" t="s">
        <v>20</v>
      </c>
      <c r="E299" s="16"/>
      <c r="F299" s="17"/>
      <c r="G299" s="16"/>
      <c r="H299" s="18">
        <v>15</v>
      </c>
      <c r="I299" s="18">
        <v>21.3</v>
      </c>
      <c r="J299" s="19">
        <v>15</v>
      </c>
    </row>
    <row r="300" spans="1:10" ht="15" customHeight="1" x14ac:dyDescent="0.25">
      <c r="A300" s="16">
        <v>46</v>
      </c>
      <c r="B300" s="16">
        <v>6171</v>
      </c>
      <c r="C300" s="16">
        <v>5139</v>
      </c>
      <c r="D300" s="17" t="s">
        <v>21</v>
      </c>
      <c r="E300" s="16"/>
      <c r="F300" s="17"/>
      <c r="G300" s="16"/>
      <c r="H300" s="18">
        <v>25</v>
      </c>
      <c r="I300" s="18">
        <v>25</v>
      </c>
      <c r="J300" s="19">
        <v>20</v>
      </c>
    </row>
    <row r="301" spans="1:10" ht="15" customHeight="1" x14ac:dyDescent="0.25">
      <c r="A301" s="16">
        <v>46</v>
      </c>
      <c r="B301" s="16">
        <v>6171</v>
      </c>
      <c r="C301" s="16">
        <v>5156</v>
      </c>
      <c r="D301" s="17" t="s">
        <v>22</v>
      </c>
      <c r="E301" s="16"/>
      <c r="F301" s="17"/>
      <c r="G301" s="16"/>
      <c r="H301" s="18">
        <v>34</v>
      </c>
      <c r="I301" s="18">
        <v>34</v>
      </c>
      <c r="J301" s="19">
        <v>30</v>
      </c>
    </row>
    <row r="302" spans="1:10" ht="15" customHeight="1" x14ac:dyDescent="0.25">
      <c r="A302" s="16">
        <v>46</v>
      </c>
      <c r="B302" s="16">
        <v>6171</v>
      </c>
      <c r="C302" s="16">
        <v>5163</v>
      </c>
      <c r="D302" s="17" t="s">
        <v>24</v>
      </c>
      <c r="E302" s="16"/>
      <c r="F302" s="17"/>
      <c r="G302" s="16"/>
      <c r="H302" s="18">
        <v>3</v>
      </c>
      <c r="I302" s="18">
        <v>3</v>
      </c>
      <c r="J302" s="19">
        <v>2</v>
      </c>
    </row>
    <row r="303" spans="1:10" ht="15" customHeight="1" x14ac:dyDescent="0.25">
      <c r="A303" s="16">
        <v>46</v>
      </c>
      <c r="B303" s="16">
        <v>6171</v>
      </c>
      <c r="C303" s="16">
        <v>5169</v>
      </c>
      <c r="D303" s="17" t="s">
        <v>16</v>
      </c>
      <c r="E303" s="16"/>
      <c r="F303" s="17"/>
      <c r="G303" s="16"/>
      <c r="H303" s="18">
        <v>20</v>
      </c>
      <c r="I303" s="18">
        <v>20</v>
      </c>
      <c r="J303" s="19">
        <v>15</v>
      </c>
    </row>
    <row r="304" spans="1:10" ht="15" customHeight="1" x14ac:dyDescent="0.25">
      <c r="A304" s="16">
        <v>46</v>
      </c>
      <c r="B304" s="16">
        <v>6171</v>
      </c>
      <c r="C304" s="16">
        <v>5171</v>
      </c>
      <c r="D304" s="17" t="s">
        <v>27</v>
      </c>
      <c r="E304" s="16"/>
      <c r="F304" s="17"/>
      <c r="G304" s="16"/>
      <c r="H304" s="18">
        <v>20</v>
      </c>
      <c r="I304" s="18">
        <v>13.7</v>
      </c>
      <c r="J304" s="19">
        <v>15</v>
      </c>
    </row>
    <row r="305" spans="1:10" ht="15" customHeight="1" x14ac:dyDescent="0.25">
      <c r="A305"/>
      <c r="B305"/>
      <c r="C305"/>
      <c r="D305"/>
      <c r="E305"/>
      <c r="F305"/>
      <c r="G305"/>
      <c r="H305"/>
      <c r="I305"/>
      <c r="J305"/>
    </row>
    <row r="306" spans="1:10" ht="15" customHeight="1" x14ac:dyDescent="0.25">
      <c r="A306" s="4" t="s">
        <v>370</v>
      </c>
      <c r="B306" s="4"/>
      <c r="C306" s="4"/>
      <c r="D306" s="5"/>
      <c r="E306" s="4"/>
      <c r="F306" s="5"/>
      <c r="G306" s="4"/>
      <c r="H306" s="10">
        <f>SUM(H296:H305)</f>
        <v>120</v>
      </c>
      <c r="I306" s="10">
        <f>SUM(I296:I305)</f>
        <v>120</v>
      </c>
      <c r="J306" s="11">
        <f>SUM(J296:J305)</f>
        <v>100</v>
      </c>
    </row>
    <row r="307" spans="1:10" ht="15" customHeight="1" x14ac:dyDescent="0.25">
      <c r="A307"/>
      <c r="B307"/>
      <c r="C307"/>
      <c r="D307"/>
      <c r="E307"/>
      <c r="F307"/>
      <c r="G307"/>
      <c r="H307"/>
      <c r="I307"/>
      <c r="J307"/>
    </row>
    <row r="308" spans="1:10" ht="15" customHeight="1" x14ac:dyDescent="0.25">
      <c r="A308" s="6" t="s">
        <v>369</v>
      </c>
      <c r="B308" s="6"/>
      <c r="C308" s="6"/>
      <c r="D308" s="7"/>
      <c r="E308" s="6"/>
      <c r="F308" s="7"/>
      <c r="G308" s="6"/>
      <c r="H308" s="12">
        <f>H306</f>
        <v>120</v>
      </c>
      <c r="I308" s="12">
        <f>I306</f>
        <v>120</v>
      </c>
      <c r="J308" s="13">
        <f>J306</f>
        <v>100</v>
      </c>
    </row>
    <row r="309" spans="1:10" ht="15" customHeight="1" x14ac:dyDescent="0.25">
      <c r="A309"/>
      <c r="B309"/>
      <c r="C309"/>
      <c r="D309"/>
      <c r="E309"/>
      <c r="F309"/>
      <c r="G309"/>
      <c r="H309"/>
      <c r="I309"/>
      <c r="J309"/>
    </row>
    <row r="310" spans="1:10" ht="15" customHeight="1" x14ac:dyDescent="0.25">
      <c r="A310" s="8" t="s">
        <v>368</v>
      </c>
      <c r="B310" s="8"/>
      <c r="C310" s="8"/>
      <c r="D310" s="9"/>
      <c r="E310" s="8"/>
      <c r="F310" s="9"/>
      <c r="G310" s="8"/>
      <c r="H310" s="14">
        <f>H33+H141+H168+H271+H295</f>
        <v>181030.8</v>
      </c>
      <c r="I310" s="14">
        <f>I33+I141+I168+I271+I295</f>
        <v>118356.1</v>
      </c>
      <c r="J310" s="15">
        <f>J33+J141+J168+J271+J295</f>
        <v>156804.1</v>
      </c>
    </row>
    <row r="311" spans="1:10" ht="15" customHeight="1" x14ac:dyDescent="0.25">
      <c r="A311" s="8" t="s">
        <v>367</v>
      </c>
      <c r="B311" s="8"/>
      <c r="C311" s="8"/>
      <c r="D311" s="9"/>
      <c r="E311" s="8"/>
      <c r="F311" s="9"/>
      <c r="G311" s="8"/>
      <c r="H311" s="14">
        <f>H133+H159+H196+H287+H308</f>
        <v>219440</v>
      </c>
      <c r="I311" s="14">
        <f>I133+I159+I196+I287+I308</f>
        <v>329540.3</v>
      </c>
      <c r="J311" s="15">
        <f>J133+J159+J196+J287+J308</f>
        <v>128055</v>
      </c>
    </row>
    <row r="314" spans="1:10" ht="15" customHeight="1" x14ac:dyDescent="0.25">
      <c r="J314" s="23"/>
    </row>
    <row r="316" spans="1:10" ht="15" customHeight="1" x14ac:dyDescent="0.25">
      <c r="J316" s="23"/>
    </row>
  </sheetData>
  <mergeCells count="6">
    <mergeCell ref="A1:J1"/>
    <mergeCell ref="A289:J289"/>
    <mergeCell ref="A198:J198"/>
    <mergeCell ref="A161:J161"/>
    <mergeCell ref="A135:J135"/>
    <mergeCell ref="A4:J4"/>
  </mergeCells>
  <pageMargins left="0.19685039369791668" right="0.19685039369791668" top="0.19685039369791668" bottom="0.39370078739583336" header="0.19685039369791668" footer="0.19685039369791668"/>
  <pageSetup paperSize="9" fitToHeight="0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70"/>
  <sheetViews>
    <sheetView zoomScale="74" zoomScaleNormal="74" workbookViewId="0">
      <pane ySplit="2" topLeftCell="A3" activePane="bottomLeft" state="frozenSplit"/>
      <selection pane="bottomLeft" activeCell="J3" sqref="J3"/>
    </sheetView>
  </sheetViews>
  <sheetFormatPr defaultRowHeight="15" customHeight="1" x14ac:dyDescent="0.25"/>
  <cols>
    <col min="1" max="3" width="5.5703125" style="1" customWidth="1"/>
    <col min="4" max="4" width="36.5703125" style="2" customWidth="1"/>
    <col min="5" max="5" width="8.5703125" style="1" customWidth="1"/>
    <col min="6" max="6" width="45.5703125" style="2" customWidth="1"/>
    <col min="7" max="7" width="8.85546875" style="1" customWidth="1"/>
    <col min="8" max="10" width="15.5703125" style="3" customWidth="1"/>
    <col min="11" max="11" width="13.5703125" customWidth="1"/>
  </cols>
  <sheetData>
    <row r="1" spans="1:10" s="22" customFormat="1" ht="30" customHeight="1" x14ac:dyDescent="0.25">
      <c r="A1" s="46" t="s">
        <v>219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s="22" customFormat="1" ht="41.25" customHeight="1" x14ac:dyDescent="0.25">
      <c r="A2" s="20" t="s">
        <v>0</v>
      </c>
      <c r="B2" s="20" t="s">
        <v>1</v>
      </c>
      <c r="C2" s="20" t="s">
        <v>2</v>
      </c>
      <c r="D2" s="21" t="s">
        <v>3</v>
      </c>
      <c r="E2" s="20" t="s">
        <v>4</v>
      </c>
      <c r="F2" s="21" t="s">
        <v>5</v>
      </c>
      <c r="G2" s="20" t="s">
        <v>6</v>
      </c>
      <c r="H2" s="43" t="s">
        <v>476</v>
      </c>
      <c r="I2" s="43" t="s">
        <v>477</v>
      </c>
      <c r="J2" s="43" t="s">
        <v>508</v>
      </c>
    </row>
    <row r="3" spans="1:10" ht="15" customHeight="1" x14ac:dyDescent="0.25">
      <c r="A3"/>
      <c r="B3"/>
      <c r="C3"/>
      <c r="D3"/>
      <c r="E3"/>
      <c r="F3"/>
      <c r="G3"/>
      <c r="H3"/>
      <c r="I3"/>
      <c r="J3"/>
    </row>
    <row r="4" spans="1:10" ht="15" customHeight="1" x14ac:dyDescent="0.25">
      <c r="A4" s="16">
        <v>50</v>
      </c>
      <c r="B4" s="16"/>
      <c r="C4" s="16">
        <v>4116</v>
      </c>
      <c r="D4" s="17" t="s">
        <v>31</v>
      </c>
      <c r="E4" s="16"/>
      <c r="F4" s="17"/>
      <c r="G4" s="16">
        <v>13010</v>
      </c>
      <c r="H4" s="18">
        <v>198</v>
      </c>
      <c r="I4" s="18">
        <v>132</v>
      </c>
      <c r="J4" s="19">
        <v>66</v>
      </c>
    </row>
    <row r="5" spans="1:10" ht="15" customHeight="1" x14ac:dyDescent="0.25">
      <c r="A5" s="16">
        <v>50</v>
      </c>
      <c r="B5" s="16"/>
      <c r="C5" s="16">
        <v>4116</v>
      </c>
      <c r="D5" s="17" t="s">
        <v>31</v>
      </c>
      <c r="E5" s="16"/>
      <c r="F5" s="17"/>
      <c r="G5" s="16">
        <v>13024</v>
      </c>
      <c r="H5" s="18">
        <v>2822</v>
      </c>
      <c r="I5" s="18">
        <v>3100.2</v>
      </c>
      <c r="J5" s="19">
        <v>4958</v>
      </c>
    </row>
    <row r="6" spans="1:10" ht="15" customHeight="1" x14ac:dyDescent="0.25">
      <c r="A6" s="16">
        <v>50</v>
      </c>
      <c r="B6" s="16"/>
      <c r="C6" s="16">
        <v>4116</v>
      </c>
      <c r="D6" s="17" t="s">
        <v>31</v>
      </c>
      <c r="E6" s="16"/>
      <c r="F6" s="17"/>
      <c r="G6" s="16">
        <v>14007</v>
      </c>
      <c r="H6" s="18">
        <v>0</v>
      </c>
      <c r="I6" s="18">
        <v>361.7</v>
      </c>
      <c r="J6" s="19">
        <v>0</v>
      </c>
    </row>
    <row r="7" spans="1:10" ht="15" customHeight="1" x14ac:dyDescent="0.25">
      <c r="A7" s="16">
        <v>50</v>
      </c>
      <c r="B7" s="16"/>
      <c r="C7" s="16">
        <v>4121</v>
      </c>
      <c r="D7" s="17" t="s">
        <v>8</v>
      </c>
      <c r="E7" s="16"/>
      <c r="F7" s="17"/>
      <c r="G7" s="16"/>
      <c r="H7" s="18">
        <v>597.79999999999995</v>
      </c>
      <c r="I7" s="18">
        <v>597.79999999999995</v>
      </c>
      <c r="J7" s="19">
        <v>640.1</v>
      </c>
    </row>
    <row r="8" spans="1:10" ht="15" customHeight="1" x14ac:dyDescent="0.25">
      <c r="A8" s="16">
        <v>50</v>
      </c>
      <c r="B8" s="16"/>
      <c r="C8" s="16">
        <v>4171</v>
      </c>
      <c r="D8" s="17" t="s">
        <v>220</v>
      </c>
      <c r="E8" s="16"/>
      <c r="F8" s="17"/>
      <c r="G8" s="16">
        <v>17096</v>
      </c>
      <c r="H8" s="18">
        <v>0</v>
      </c>
      <c r="I8" s="18">
        <v>18</v>
      </c>
      <c r="J8" s="19">
        <v>0</v>
      </c>
    </row>
    <row r="9" spans="1:10" ht="15" customHeight="1" x14ac:dyDescent="0.25">
      <c r="A9"/>
      <c r="B9"/>
      <c r="C9"/>
      <c r="D9"/>
      <c r="E9"/>
      <c r="F9"/>
      <c r="G9"/>
      <c r="H9"/>
      <c r="I9"/>
      <c r="J9"/>
    </row>
    <row r="10" spans="1:10" ht="15" customHeight="1" x14ac:dyDescent="0.25">
      <c r="A10" s="4" t="s">
        <v>396</v>
      </c>
      <c r="B10" s="4"/>
      <c r="C10" s="4"/>
      <c r="D10" s="5"/>
      <c r="E10" s="4"/>
      <c r="F10" s="5"/>
      <c r="G10" s="4"/>
      <c r="H10" s="10">
        <f>SUM(H3:H9)</f>
        <v>3617.8</v>
      </c>
      <c r="I10" s="10">
        <f>SUM(I3:I9)</f>
        <v>4209.7</v>
      </c>
      <c r="J10" s="11">
        <f>SUM(J3:J9)</f>
        <v>5664.1</v>
      </c>
    </row>
    <row r="11" spans="1:10" ht="15" customHeight="1" x14ac:dyDescent="0.25">
      <c r="A11"/>
      <c r="B11"/>
      <c r="C11"/>
      <c r="D11"/>
      <c r="E11"/>
      <c r="F11"/>
      <c r="G11"/>
      <c r="H11"/>
      <c r="I11"/>
      <c r="J11"/>
    </row>
    <row r="12" spans="1:10" ht="15" customHeight="1" x14ac:dyDescent="0.25">
      <c r="A12" s="6" t="s">
        <v>394</v>
      </c>
      <c r="B12" s="6"/>
      <c r="C12" s="6"/>
      <c r="D12" s="7"/>
      <c r="E12" s="6"/>
      <c r="F12" s="7"/>
      <c r="G12" s="6"/>
      <c r="H12" s="12">
        <f>H10</f>
        <v>3617.8</v>
      </c>
      <c r="I12" s="12">
        <f>I10</f>
        <v>4209.7</v>
      </c>
      <c r="J12" s="13">
        <f>J10</f>
        <v>5664.1</v>
      </c>
    </row>
    <row r="13" spans="1:10" ht="15" customHeight="1" x14ac:dyDescent="0.25">
      <c r="A13"/>
      <c r="B13"/>
      <c r="C13"/>
      <c r="D13"/>
      <c r="E13"/>
      <c r="F13"/>
      <c r="G13"/>
      <c r="H13"/>
      <c r="I13"/>
      <c r="J13"/>
    </row>
    <row r="14" spans="1:10" ht="15" customHeight="1" x14ac:dyDescent="0.25">
      <c r="A14" s="16">
        <v>50</v>
      </c>
      <c r="B14" s="16">
        <v>3421</v>
      </c>
      <c r="C14" s="16">
        <v>5139</v>
      </c>
      <c r="D14" s="17" t="s">
        <v>21</v>
      </c>
      <c r="E14" s="16"/>
      <c r="F14" s="17"/>
      <c r="G14" s="16"/>
      <c r="H14" s="18">
        <v>25</v>
      </c>
      <c r="I14" s="18">
        <v>25</v>
      </c>
      <c r="J14" s="19">
        <v>30</v>
      </c>
    </row>
    <row r="15" spans="1:10" ht="15" customHeight="1" x14ac:dyDescent="0.25">
      <c r="A15" s="16">
        <v>50</v>
      </c>
      <c r="B15" s="16">
        <v>3429</v>
      </c>
      <c r="C15" s="16">
        <v>5136</v>
      </c>
      <c r="D15" s="17" t="s">
        <v>218</v>
      </c>
      <c r="E15" s="16">
        <v>701</v>
      </c>
      <c r="F15" s="17" t="s">
        <v>221</v>
      </c>
      <c r="G15" s="16"/>
      <c r="H15" s="18">
        <v>3</v>
      </c>
      <c r="I15" s="18">
        <v>3</v>
      </c>
      <c r="J15" s="19">
        <v>3</v>
      </c>
    </row>
    <row r="16" spans="1:10" ht="15" customHeight="1" x14ac:dyDescent="0.25">
      <c r="A16" s="16">
        <v>50</v>
      </c>
      <c r="B16" s="16">
        <v>3429</v>
      </c>
      <c r="C16" s="16">
        <v>5137</v>
      </c>
      <c r="D16" s="17" t="s">
        <v>20</v>
      </c>
      <c r="E16" s="16">
        <v>701</v>
      </c>
      <c r="F16" s="17" t="s">
        <v>221</v>
      </c>
      <c r="G16" s="16"/>
      <c r="H16" s="18">
        <v>30</v>
      </c>
      <c r="I16" s="18">
        <v>30</v>
      </c>
      <c r="J16" s="19">
        <v>30</v>
      </c>
    </row>
    <row r="17" spans="1:10" ht="15" customHeight="1" x14ac:dyDescent="0.25">
      <c r="A17" s="16">
        <v>50</v>
      </c>
      <c r="B17" s="16">
        <v>3429</v>
      </c>
      <c r="C17" s="16">
        <v>5139</v>
      </c>
      <c r="D17" s="17" t="s">
        <v>21</v>
      </c>
      <c r="E17" s="16">
        <v>701</v>
      </c>
      <c r="F17" s="17" t="s">
        <v>221</v>
      </c>
      <c r="G17" s="16"/>
      <c r="H17" s="18">
        <v>15</v>
      </c>
      <c r="I17" s="18">
        <v>15</v>
      </c>
      <c r="J17" s="19">
        <v>15</v>
      </c>
    </row>
    <row r="18" spans="1:10" ht="15" customHeight="1" x14ac:dyDescent="0.25">
      <c r="A18" s="16">
        <v>50</v>
      </c>
      <c r="B18" s="16">
        <v>3429</v>
      </c>
      <c r="C18" s="16">
        <v>5151</v>
      </c>
      <c r="D18" s="17" t="s">
        <v>166</v>
      </c>
      <c r="E18" s="16">
        <v>701</v>
      </c>
      <c r="F18" s="17" t="s">
        <v>221</v>
      </c>
      <c r="G18" s="16"/>
      <c r="H18" s="18">
        <v>3</v>
      </c>
      <c r="I18" s="18">
        <v>3</v>
      </c>
      <c r="J18" s="19">
        <v>3</v>
      </c>
    </row>
    <row r="19" spans="1:10" ht="15" customHeight="1" x14ac:dyDescent="0.25">
      <c r="A19" s="16">
        <v>50</v>
      </c>
      <c r="B19" s="16">
        <v>3429</v>
      </c>
      <c r="C19" s="16">
        <v>5154</v>
      </c>
      <c r="D19" s="17" t="s">
        <v>168</v>
      </c>
      <c r="E19" s="16">
        <v>701</v>
      </c>
      <c r="F19" s="17" t="s">
        <v>221</v>
      </c>
      <c r="G19" s="16"/>
      <c r="H19" s="18">
        <v>10</v>
      </c>
      <c r="I19" s="18">
        <v>10</v>
      </c>
      <c r="J19" s="19">
        <v>10</v>
      </c>
    </row>
    <row r="20" spans="1:10" ht="15" customHeight="1" x14ac:dyDescent="0.25">
      <c r="A20" s="16">
        <v>50</v>
      </c>
      <c r="B20" s="16">
        <v>3429</v>
      </c>
      <c r="C20" s="16">
        <v>5169</v>
      </c>
      <c r="D20" s="17" t="s">
        <v>16</v>
      </c>
      <c r="E20" s="16">
        <v>701</v>
      </c>
      <c r="F20" s="17" t="s">
        <v>221</v>
      </c>
      <c r="G20" s="16"/>
      <c r="H20" s="18">
        <v>75</v>
      </c>
      <c r="I20" s="18">
        <v>75</v>
      </c>
      <c r="J20" s="19">
        <v>75</v>
      </c>
    </row>
    <row r="21" spans="1:10" ht="15" customHeight="1" x14ac:dyDescent="0.25">
      <c r="A21" s="16">
        <v>50</v>
      </c>
      <c r="B21" s="16">
        <v>3632</v>
      </c>
      <c r="C21" s="16">
        <v>5169</v>
      </c>
      <c r="D21" s="17" t="s">
        <v>16</v>
      </c>
      <c r="E21" s="16"/>
      <c r="F21" s="17"/>
      <c r="G21" s="16">
        <v>17096</v>
      </c>
      <c r="H21" s="18">
        <v>0</v>
      </c>
      <c r="I21" s="18">
        <v>18</v>
      </c>
      <c r="J21" s="19">
        <v>0</v>
      </c>
    </row>
    <row r="22" spans="1:10" ht="15" customHeight="1" x14ac:dyDescent="0.25">
      <c r="A22" s="16">
        <v>50</v>
      </c>
      <c r="B22" s="16">
        <v>3632</v>
      </c>
      <c r="C22" s="16">
        <v>5811</v>
      </c>
      <c r="D22" s="17" t="s">
        <v>222</v>
      </c>
      <c r="E22" s="16"/>
      <c r="F22" s="17"/>
      <c r="G22" s="16"/>
      <c r="H22" s="18">
        <v>40</v>
      </c>
      <c r="I22" s="18">
        <v>40</v>
      </c>
      <c r="J22" s="19">
        <v>60</v>
      </c>
    </row>
    <row r="23" spans="1:10" ht="15" customHeight="1" x14ac:dyDescent="0.25">
      <c r="A23" s="16">
        <v>50</v>
      </c>
      <c r="B23" s="16">
        <v>3900</v>
      </c>
      <c r="C23" s="16">
        <v>5169</v>
      </c>
      <c r="D23" s="17" t="s">
        <v>16</v>
      </c>
      <c r="E23" s="16">
        <v>709</v>
      </c>
      <c r="F23" s="17" t="s">
        <v>223</v>
      </c>
      <c r="G23" s="16"/>
      <c r="H23" s="18">
        <v>350</v>
      </c>
      <c r="I23" s="18">
        <v>350</v>
      </c>
      <c r="J23" s="19">
        <v>350</v>
      </c>
    </row>
    <row r="24" spans="1:10" ht="15" customHeight="1" x14ac:dyDescent="0.25">
      <c r="A24" s="16">
        <v>50</v>
      </c>
      <c r="B24" s="16">
        <v>4339</v>
      </c>
      <c r="C24" s="16">
        <v>5011</v>
      </c>
      <c r="D24" s="17" t="s">
        <v>108</v>
      </c>
      <c r="E24" s="16"/>
      <c r="F24" s="17"/>
      <c r="G24" s="16">
        <v>13010</v>
      </c>
      <c r="H24" s="18">
        <v>155</v>
      </c>
      <c r="I24" s="18">
        <v>179.1</v>
      </c>
      <c r="J24" s="19">
        <v>0</v>
      </c>
    </row>
    <row r="25" spans="1:10" ht="15" customHeight="1" x14ac:dyDescent="0.25">
      <c r="A25" s="16">
        <v>50</v>
      </c>
      <c r="B25" s="16">
        <v>4339</v>
      </c>
      <c r="C25" s="16">
        <v>5031</v>
      </c>
      <c r="D25" s="17" t="s">
        <v>133</v>
      </c>
      <c r="E25" s="16"/>
      <c r="F25" s="17"/>
      <c r="G25" s="16">
        <v>13010</v>
      </c>
      <c r="H25" s="18">
        <v>39</v>
      </c>
      <c r="I25" s="18">
        <v>39</v>
      </c>
      <c r="J25" s="19">
        <v>0</v>
      </c>
    </row>
    <row r="26" spans="1:10" ht="15" customHeight="1" x14ac:dyDescent="0.25">
      <c r="A26" s="16">
        <v>50</v>
      </c>
      <c r="B26" s="16">
        <v>4339</v>
      </c>
      <c r="C26" s="16">
        <v>5032</v>
      </c>
      <c r="D26" s="17" t="s">
        <v>134</v>
      </c>
      <c r="E26" s="16"/>
      <c r="F26" s="17"/>
      <c r="G26" s="16">
        <v>13010</v>
      </c>
      <c r="H26" s="18">
        <v>14</v>
      </c>
      <c r="I26" s="18">
        <v>14</v>
      </c>
      <c r="J26" s="19">
        <v>0</v>
      </c>
    </row>
    <row r="27" spans="1:10" ht="15" customHeight="1" x14ac:dyDescent="0.25">
      <c r="A27" s="16">
        <v>50</v>
      </c>
      <c r="B27" s="16">
        <v>4339</v>
      </c>
      <c r="C27" s="16">
        <v>5038</v>
      </c>
      <c r="D27" s="17" t="s">
        <v>224</v>
      </c>
      <c r="E27" s="16"/>
      <c r="F27" s="17"/>
      <c r="G27" s="16">
        <v>13010</v>
      </c>
      <c r="H27" s="18">
        <v>1</v>
      </c>
      <c r="I27" s="18">
        <v>1.9</v>
      </c>
      <c r="J27" s="19">
        <v>0</v>
      </c>
    </row>
    <row r="28" spans="1:10" ht="15" customHeight="1" x14ac:dyDescent="0.25">
      <c r="A28" s="16">
        <v>50</v>
      </c>
      <c r="B28" s="16">
        <v>4339</v>
      </c>
      <c r="C28" s="16">
        <v>5136</v>
      </c>
      <c r="D28" s="17" t="s">
        <v>218</v>
      </c>
      <c r="E28" s="16"/>
      <c r="F28" s="17"/>
      <c r="G28" s="16">
        <v>13010</v>
      </c>
      <c r="H28" s="18">
        <v>1</v>
      </c>
      <c r="I28" s="18">
        <v>1</v>
      </c>
      <c r="J28" s="19">
        <v>2</v>
      </c>
    </row>
    <row r="29" spans="1:10" ht="15" customHeight="1" x14ac:dyDescent="0.25">
      <c r="A29" s="16">
        <v>50</v>
      </c>
      <c r="B29" s="16">
        <v>4339</v>
      </c>
      <c r="C29" s="16">
        <v>5156</v>
      </c>
      <c r="D29" s="17" t="s">
        <v>22</v>
      </c>
      <c r="E29" s="16"/>
      <c r="F29" s="17"/>
      <c r="G29" s="16">
        <v>13010</v>
      </c>
      <c r="H29" s="18">
        <v>1.3</v>
      </c>
      <c r="I29" s="18">
        <v>1.5</v>
      </c>
      <c r="J29" s="19">
        <v>0</v>
      </c>
    </row>
    <row r="30" spans="1:10" ht="15" customHeight="1" x14ac:dyDescent="0.25">
      <c r="A30" s="16">
        <v>50</v>
      </c>
      <c r="B30" s="16">
        <v>4339</v>
      </c>
      <c r="C30" s="16">
        <v>5167</v>
      </c>
      <c r="D30" s="17" t="s">
        <v>25</v>
      </c>
      <c r="E30" s="16"/>
      <c r="F30" s="17"/>
      <c r="G30" s="16">
        <v>13010</v>
      </c>
      <c r="H30" s="18">
        <v>4.4000000000000004</v>
      </c>
      <c r="I30" s="18">
        <v>7.7</v>
      </c>
      <c r="J30" s="19">
        <v>4.4000000000000004</v>
      </c>
    </row>
    <row r="31" spans="1:10" ht="15" customHeight="1" x14ac:dyDescent="0.25">
      <c r="A31" s="16">
        <v>50</v>
      </c>
      <c r="B31" s="16">
        <v>4339</v>
      </c>
      <c r="C31" s="16">
        <v>5169</v>
      </c>
      <c r="D31" s="17" t="s">
        <v>16</v>
      </c>
      <c r="E31" s="16"/>
      <c r="F31" s="17"/>
      <c r="G31" s="16">
        <v>13010</v>
      </c>
      <c r="H31" s="18">
        <v>50</v>
      </c>
      <c r="I31" s="18">
        <v>50</v>
      </c>
      <c r="J31" s="19">
        <v>50</v>
      </c>
    </row>
    <row r="32" spans="1:10" ht="15" customHeight="1" x14ac:dyDescent="0.25">
      <c r="A32" s="16">
        <v>50</v>
      </c>
      <c r="B32" s="16">
        <v>4339</v>
      </c>
      <c r="C32" s="16">
        <v>5169</v>
      </c>
      <c r="D32" s="17" t="s">
        <v>16</v>
      </c>
      <c r="E32" s="16">
        <v>706</v>
      </c>
      <c r="F32" s="17" t="s">
        <v>225</v>
      </c>
      <c r="G32" s="16"/>
      <c r="H32" s="18">
        <v>100</v>
      </c>
      <c r="I32" s="18">
        <v>100</v>
      </c>
      <c r="J32" s="19">
        <v>100</v>
      </c>
    </row>
    <row r="33" spans="1:10" ht="15" customHeight="1" x14ac:dyDescent="0.25">
      <c r="A33" s="16">
        <v>50</v>
      </c>
      <c r="B33" s="16">
        <v>4339</v>
      </c>
      <c r="C33" s="16">
        <v>5173</v>
      </c>
      <c r="D33" s="17" t="s">
        <v>226</v>
      </c>
      <c r="E33" s="16"/>
      <c r="F33" s="17"/>
      <c r="G33" s="16">
        <v>13010</v>
      </c>
      <c r="H33" s="18">
        <v>1</v>
      </c>
      <c r="I33" s="18">
        <v>1</v>
      </c>
      <c r="J33" s="19">
        <v>0</v>
      </c>
    </row>
    <row r="34" spans="1:10" ht="15" customHeight="1" x14ac:dyDescent="0.25">
      <c r="A34" s="16">
        <v>50</v>
      </c>
      <c r="B34" s="16">
        <v>4342</v>
      </c>
      <c r="C34" s="16">
        <v>5169</v>
      </c>
      <c r="D34" s="17" t="s">
        <v>16</v>
      </c>
      <c r="E34" s="16">
        <v>710</v>
      </c>
      <c r="F34" s="17" t="s">
        <v>227</v>
      </c>
      <c r="G34" s="16"/>
      <c r="H34" s="18">
        <v>0</v>
      </c>
      <c r="I34" s="18">
        <v>30</v>
      </c>
      <c r="J34" s="19">
        <v>0</v>
      </c>
    </row>
    <row r="35" spans="1:10" ht="15" customHeight="1" x14ac:dyDescent="0.25">
      <c r="A35" s="16">
        <v>50</v>
      </c>
      <c r="B35" s="16">
        <v>4342</v>
      </c>
      <c r="C35" s="16">
        <v>5169</v>
      </c>
      <c r="D35" s="17" t="s">
        <v>16</v>
      </c>
      <c r="E35" s="16">
        <v>710</v>
      </c>
      <c r="F35" s="17" t="s">
        <v>227</v>
      </c>
      <c r="G35" s="16">
        <v>14007</v>
      </c>
      <c r="H35" s="18">
        <v>0</v>
      </c>
      <c r="I35" s="18">
        <v>361.7</v>
      </c>
      <c r="J35" s="19">
        <v>0</v>
      </c>
    </row>
    <row r="36" spans="1:10" ht="15" customHeight="1" x14ac:dyDescent="0.25">
      <c r="A36" s="16">
        <v>50</v>
      </c>
      <c r="B36" s="16">
        <v>4351</v>
      </c>
      <c r="C36" s="16">
        <v>5169</v>
      </c>
      <c r="D36" s="17" t="s">
        <v>16</v>
      </c>
      <c r="E36" s="16">
        <v>705</v>
      </c>
      <c r="F36" s="17" t="s">
        <v>228</v>
      </c>
      <c r="G36" s="16"/>
      <c r="H36" s="18">
        <v>7</v>
      </c>
      <c r="I36" s="18">
        <v>7</v>
      </c>
      <c r="J36" s="19">
        <v>10</v>
      </c>
    </row>
    <row r="37" spans="1:10" ht="15" customHeight="1" x14ac:dyDescent="0.25">
      <c r="A37" s="16">
        <v>50</v>
      </c>
      <c r="B37" s="16">
        <v>4351</v>
      </c>
      <c r="C37" s="16">
        <v>5175</v>
      </c>
      <c r="D37" s="17" t="s">
        <v>229</v>
      </c>
      <c r="E37" s="16">
        <v>705</v>
      </c>
      <c r="F37" s="17" t="s">
        <v>228</v>
      </c>
      <c r="G37" s="16"/>
      <c r="H37" s="18">
        <v>8</v>
      </c>
      <c r="I37" s="18">
        <v>8</v>
      </c>
      <c r="J37" s="19">
        <v>8</v>
      </c>
    </row>
    <row r="38" spans="1:10" ht="15" customHeight="1" x14ac:dyDescent="0.25">
      <c r="A38" s="16">
        <v>50</v>
      </c>
      <c r="B38" s="16">
        <v>4351</v>
      </c>
      <c r="C38" s="16">
        <v>5194</v>
      </c>
      <c r="D38" s="17" t="s">
        <v>230</v>
      </c>
      <c r="E38" s="16">
        <v>705</v>
      </c>
      <c r="F38" s="17" t="s">
        <v>228</v>
      </c>
      <c r="G38" s="16"/>
      <c r="H38" s="18">
        <v>1</v>
      </c>
      <c r="I38" s="18">
        <v>1</v>
      </c>
      <c r="J38" s="19">
        <v>1</v>
      </c>
    </row>
    <row r="39" spans="1:10" ht="15" customHeight="1" x14ac:dyDescent="0.25">
      <c r="A39" s="16">
        <v>50</v>
      </c>
      <c r="B39" s="16">
        <v>4351</v>
      </c>
      <c r="C39" s="16">
        <v>5223</v>
      </c>
      <c r="D39" s="17" t="s">
        <v>231</v>
      </c>
      <c r="E39" s="16">
        <v>703</v>
      </c>
      <c r="F39" s="17" t="s">
        <v>232</v>
      </c>
      <c r="G39" s="16"/>
      <c r="H39" s="18">
        <v>1534.9</v>
      </c>
      <c r="I39" s="18">
        <v>1534.9</v>
      </c>
      <c r="J39" s="19">
        <v>1548</v>
      </c>
    </row>
    <row r="40" spans="1:10" ht="15" customHeight="1" x14ac:dyDescent="0.25">
      <c r="A40" s="16">
        <v>50</v>
      </c>
      <c r="B40" s="16">
        <v>4351</v>
      </c>
      <c r="C40" s="16">
        <v>5229</v>
      </c>
      <c r="D40" s="17" t="s">
        <v>233</v>
      </c>
      <c r="E40" s="16">
        <v>708</v>
      </c>
      <c r="F40" s="17" t="s">
        <v>234</v>
      </c>
      <c r="G40" s="16"/>
      <c r="H40" s="18">
        <v>459.6</v>
      </c>
      <c r="I40" s="18">
        <v>459.6</v>
      </c>
      <c r="J40" s="19">
        <v>443</v>
      </c>
    </row>
    <row r="41" spans="1:10" ht="15" customHeight="1" x14ac:dyDescent="0.25">
      <c r="A41" s="16">
        <v>50</v>
      </c>
      <c r="B41" s="16">
        <v>4351</v>
      </c>
      <c r="C41" s="16">
        <v>5229</v>
      </c>
      <c r="D41" s="17" t="s">
        <v>233</v>
      </c>
      <c r="E41" s="16">
        <v>710</v>
      </c>
      <c r="F41" s="17" t="s">
        <v>227</v>
      </c>
      <c r="G41" s="16"/>
      <c r="H41" s="18">
        <v>30</v>
      </c>
      <c r="I41" s="18">
        <v>0</v>
      </c>
      <c r="J41" s="19">
        <v>0</v>
      </c>
    </row>
    <row r="42" spans="1:10" ht="15" customHeight="1" x14ac:dyDescent="0.25">
      <c r="A42" s="16">
        <v>50</v>
      </c>
      <c r="B42" s="16">
        <v>4379</v>
      </c>
      <c r="C42" s="16">
        <v>5229</v>
      </c>
      <c r="D42" s="17" t="s">
        <v>233</v>
      </c>
      <c r="E42" s="16">
        <v>702</v>
      </c>
      <c r="F42" s="17" t="s">
        <v>235</v>
      </c>
      <c r="G42" s="16"/>
      <c r="H42" s="18">
        <v>70</v>
      </c>
      <c r="I42" s="18">
        <v>70</v>
      </c>
      <c r="J42" s="19">
        <v>80</v>
      </c>
    </row>
    <row r="43" spans="1:10" ht="15" customHeight="1" x14ac:dyDescent="0.25">
      <c r="A43" s="16">
        <v>50</v>
      </c>
      <c r="B43" s="16">
        <v>6171</v>
      </c>
      <c r="C43" s="16">
        <v>5011</v>
      </c>
      <c r="D43" s="17" t="s">
        <v>108</v>
      </c>
      <c r="E43" s="16"/>
      <c r="F43" s="17"/>
      <c r="G43" s="16">
        <v>13024</v>
      </c>
      <c r="H43" s="18">
        <v>2726.5</v>
      </c>
      <c r="I43" s="18">
        <v>2924.9</v>
      </c>
      <c r="J43" s="19">
        <v>3661</v>
      </c>
    </row>
    <row r="44" spans="1:10" ht="15" customHeight="1" x14ac:dyDescent="0.25">
      <c r="A44" s="16">
        <v>50</v>
      </c>
      <c r="B44" s="16">
        <v>6171</v>
      </c>
      <c r="C44" s="16">
        <v>5021</v>
      </c>
      <c r="D44" s="17" t="s">
        <v>19</v>
      </c>
      <c r="E44" s="16"/>
      <c r="F44" s="17"/>
      <c r="G44" s="16">
        <v>13024</v>
      </c>
      <c r="H44" s="18">
        <v>45</v>
      </c>
      <c r="I44" s="18">
        <v>45</v>
      </c>
      <c r="J44" s="19">
        <v>45</v>
      </c>
    </row>
    <row r="45" spans="1:10" ht="15" customHeight="1" x14ac:dyDescent="0.25">
      <c r="A45" s="16">
        <v>50</v>
      </c>
      <c r="B45" s="16">
        <v>6171</v>
      </c>
      <c r="C45" s="16">
        <v>5031</v>
      </c>
      <c r="D45" s="17" t="s">
        <v>133</v>
      </c>
      <c r="E45" s="16"/>
      <c r="F45" s="17"/>
      <c r="G45" s="16">
        <v>13024</v>
      </c>
      <c r="H45" s="18">
        <v>687.4</v>
      </c>
      <c r="I45" s="18">
        <v>687.4</v>
      </c>
      <c r="J45" s="19">
        <v>908</v>
      </c>
    </row>
    <row r="46" spans="1:10" ht="15" customHeight="1" x14ac:dyDescent="0.25">
      <c r="A46" s="16">
        <v>50</v>
      </c>
      <c r="B46" s="16">
        <v>6171</v>
      </c>
      <c r="C46" s="16">
        <v>5032</v>
      </c>
      <c r="D46" s="17" t="s">
        <v>134</v>
      </c>
      <c r="E46" s="16"/>
      <c r="F46" s="17"/>
      <c r="G46" s="16">
        <v>13024</v>
      </c>
      <c r="H46" s="18">
        <v>249.5</v>
      </c>
      <c r="I46" s="18">
        <v>249.5</v>
      </c>
      <c r="J46" s="19">
        <v>330</v>
      </c>
    </row>
    <row r="47" spans="1:10" ht="15" customHeight="1" x14ac:dyDescent="0.25">
      <c r="A47" s="16">
        <v>50</v>
      </c>
      <c r="B47" s="16">
        <v>6171</v>
      </c>
      <c r="C47" s="16">
        <v>5038</v>
      </c>
      <c r="D47" s="17" t="s">
        <v>224</v>
      </c>
      <c r="E47" s="16"/>
      <c r="F47" s="17"/>
      <c r="G47" s="16">
        <v>13024</v>
      </c>
      <c r="H47" s="18">
        <v>11.5</v>
      </c>
      <c r="I47" s="18">
        <v>11.5</v>
      </c>
      <c r="J47" s="19">
        <v>16</v>
      </c>
    </row>
    <row r="48" spans="1:10" ht="15" customHeight="1" x14ac:dyDescent="0.25">
      <c r="A48" s="16">
        <v>50</v>
      </c>
      <c r="B48" s="16">
        <v>6171</v>
      </c>
      <c r="C48" s="16">
        <v>5136</v>
      </c>
      <c r="D48" s="17" t="s">
        <v>218</v>
      </c>
      <c r="E48" s="16"/>
      <c r="F48" s="17"/>
      <c r="G48" s="16">
        <v>13024</v>
      </c>
      <c r="H48" s="18">
        <v>2</v>
      </c>
      <c r="I48" s="18">
        <v>2</v>
      </c>
      <c r="J48" s="19">
        <v>4</v>
      </c>
    </row>
    <row r="49" spans="1:10" ht="15" customHeight="1" x14ac:dyDescent="0.25">
      <c r="A49" s="16">
        <v>50</v>
      </c>
      <c r="B49" s="16">
        <v>6171</v>
      </c>
      <c r="C49" s="16">
        <v>5137</v>
      </c>
      <c r="D49" s="17" t="s">
        <v>20</v>
      </c>
      <c r="E49" s="16">
        <v>51371</v>
      </c>
      <c r="F49" s="17" t="s">
        <v>236</v>
      </c>
      <c r="G49" s="16">
        <v>13024</v>
      </c>
      <c r="H49" s="18">
        <v>10</v>
      </c>
      <c r="I49" s="18">
        <v>10</v>
      </c>
      <c r="J49" s="19">
        <v>10</v>
      </c>
    </row>
    <row r="50" spans="1:10" ht="15" customHeight="1" x14ac:dyDescent="0.25">
      <c r="A50" s="16">
        <v>50</v>
      </c>
      <c r="B50" s="16">
        <v>6171</v>
      </c>
      <c r="C50" s="16">
        <v>5137</v>
      </c>
      <c r="D50" s="17" t="s">
        <v>20</v>
      </c>
      <c r="E50" s="16">
        <v>51372</v>
      </c>
      <c r="F50" s="17" t="s">
        <v>237</v>
      </c>
      <c r="G50" s="16">
        <v>13024</v>
      </c>
      <c r="H50" s="18">
        <v>20</v>
      </c>
      <c r="I50" s="18">
        <v>86.4</v>
      </c>
      <c r="J50" s="19">
        <v>20</v>
      </c>
    </row>
    <row r="51" spans="1:10" ht="15" customHeight="1" x14ac:dyDescent="0.25">
      <c r="A51" s="16">
        <v>50</v>
      </c>
      <c r="B51" s="16">
        <v>6171</v>
      </c>
      <c r="C51" s="16">
        <v>5139</v>
      </c>
      <c r="D51" s="17" t="s">
        <v>21</v>
      </c>
      <c r="E51" s="16"/>
      <c r="F51" s="17"/>
      <c r="G51" s="16">
        <v>13024</v>
      </c>
      <c r="H51" s="18">
        <v>27</v>
      </c>
      <c r="I51" s="18">
        <v>27</v>
      </c>
      <c r="J51" s="19">
        <v>28</v>
      </c>
    </row>
    <row r="52" spans="1:10" ht="15" customHeight="1" x14ac:dyDescent="0.25">
      <c r="A52" s="16">
        <v>50</v>
      </c>
      <c r="B52" s="16">
        <v>6171</v>
      </c>
      <c r="C52" s="16">
        <v>5153</v>
      </c>
      <c r="D52" s="17" t="s">
        <v>167</v>
      </c>
      <c r="E52" s="16"/>
      <c r="F52" s="17"/>
      <c r="G52" s="16">
        <v>13024</v>
      </c>
      <c r="H52" s="18">
        <v>18</v>
      </c>
      <c r="I52" s="18">
        <v>18</v>
      </c>
      <c r="J52" s="19">
        <v>19</v>
      </c>
    </row>
    <row r="53" spans="1:10" ht="15" customHeight="1" x14ac:dyDescent="0.25">
      <c r="A53" s="16">
        <v>50</v>
      </c>
      <c r="B53" s="16">
        <v>6171</v>
      </c>
      <c r="C53" s="16">
        <v>5154</v>
      </c>
      <c r="D53" s="17" t="s">
        <v>168</v>
      </c>
      <c r="E53" s="16"/>
      <c r="F53" s="17"/>
      <c r="G53" s="16">
        <v>13024</v>
      </c>
      <c r="H53" s="18">
        <v>26</v>
      </c>
      <c r="I53" s="18">
        <v>26</v>
      </c>
      <c r="J53" s="19">
        <v>27</v>
      </c>
    </row>
    <row r="54" spans="1:10" ht="15" customHeight="1" x14ac:dyDescent="0.25">
      <c r="A54" s="16">
        <v>50</v>
      </c>
      <c r="B54" s="16">
        <v>6171</v>
      </c>
      <c r="C54" s="16">
        <v>5156</v>
      </c>
      <c r="D54" s="17" t="s">
        <v>22</v>
      </c>
      <c r="E54" s="16"/>
      <c r="F54" s="17"/>
      <c r="G54" s="16">
        <v>13024</v>
      </c>
      <c r="H54" s="18">
        <v>11</v>
      </c>
      <c r="I54" s="18">
        <v>19.399999999999999</v>
      </c>
      <c r="J54" s="19">
        <v>21</v>
      </c>
    </row>
    <row r="55" spans="1:10" ht="15" customHeight="1" x14ac:dyDescent="0.25">
      <c r="A55" s="16">
        <v>50</v>
      </c>
      <c r="B55" s="16">
        <v>6171</v>
      </c>
      <c r="C55" s="16">
        <v>5167</v>
      </c>
      <c r="D55" s="17" t="s">
        <v>25</v>
      </c>
      <c r="E55" s="16"/>
      <c r="F55" s="17"/>
      <c r="G55" s="16">
        <v>13024</v>
      </c>
      <c r="H55" s="18">
        <v>120</v>
      </c>
      <c r="I55" s="18">
        <v>117.3</v>
      </c>
      <c r="J55" s="19">
        <v>140</v>
      </c>
    </row>
    <row r="56" spans="1:10" ht="15" customHeight="1" x14ac:dyDescent="0.25">
      <c r="A56" s="16">
        <v>50</v>
      </c>
      <c r="B56" s="16">
        <v>6171</v>
      </c>
      <c r="C56" s="16">
        <v>5169</v>
      </c>
      <c r="D56" s="17" t="s">
        <v>16</v>
      </c>
      <c r="E56" s="16"/>
      <c r="F56" s="17"/>
      <c r="G56" s="16">
        <v>13024</v>
      </c>
      <c r="H56" s="18">
        <v>0</v>
      </c>
      <c r="I56" s="18">
        <v>4.2</v>
      </c>
      <c r="J56" s="19">
        <v>1</v>
      </c>
    </row>
    <row r="57" spans="1:10" ht="15" customHeight="1" x14ac:dyDescent="0.25">
      <c r="A57" s="16">
        <v>50</v>
      </c>
      <c r="B57" s="16">
        <v>6171</v>
      </c>
      <c r="C57" s="16">
        <v>5171</v>
      </c>
      <c r="D57" s="17" t="s">
        <v>27</v>
      </c>
      <c r="E57" s="16">
        <v>51713</v>
      </c>
      <c r="F57" s="17" t="s">
        <v>238</v>
      </c>
      <c r="G57" s="16">
        <v>13024</v>
      </c>
      <c r="H57" s="18">
        <v>3</v>
      </c>
      <c r="I57" s="18">
        <v>3</v>
      </c>
      <c r="J57" s="19">
        <v>4.5</v>
      </c>
    </row>
    <row r="58" spans="1:10" ht="15" customHeight="1" x14ac:dyDescent="0.25">
      <c r="A58" s="16">
        <v>50</v>
      </c>
      <c r="B58" s="16">
        <v>6171</v>
      </c>
      <c r="C58" s="16">
        <v>5173</v>
      </c>
      <c r="D58" s="17" t="s">
        <v>226</v>
      </c>
      <c r="E58" s="16"/>
      <c r="F58" s="17"/>
      <c r="G58" s="16">
        <v>13024</v>
      </c>
      <c r="H58" s="18">
        <v>2.8</v>
      </c>
      <c r="I58" s="18">
        <v>6.3</v>
      </c>
      <c r="J58" s="19">
        <v>7</v>
      </c>
    </row>
    <row r="59" spans="1:10" ht="15" customHeight="1" x14ac:dyDescent="0.25">
      <c r="A59"/>
      <c r="B59"/>
      <c r="C59"/>
      <c r="D59"/>
      <c r="E59"/>
      <c r="F59"/>
      <c r="G59"/>
      <c r="H59"/>
      <c r="I59"/>
      <c r="J59"/>
    </row>
    <row r="60" spans="1:10" ht="15" customHeight="1" x14ac:dyDescent="0.25">
      <c r="A60" s="4" t="s">
        <v>395</v>
      </c>
      <c r="B60" s="4"/>
      <c r="C60" s="4"/>
      <c r="D60" s="5"/>
      <c r="E60" s="4"/>
      <c r="F60" s="5"/>
      <c r="G60" s="4"/>
      <c r="H60" s="10">
        <f>SUM(H13:H59)</f>
        <v>6987.9</v>
      </c>
      <c r="I60" s="10">
        <f>SUM(I13:I59)</f>
        <v>7674.2999999999993</v>
      </c>
      <c r="J60" s="11">
        <f>SUM(J13:J59)</f>
        <v>8063.9</v>
      </c>
    </row>
    <row r="61" spans="1:10" ht="15" customHeight="1" x14ac:dyDescent="0.25">
      <c r="A61"/>
      <c r="B61"/>
      <c r="C61"/>
      <c r="D61"/>
      <c r="E61"/>
      <c r="F61"/>
      <c r="G61"/>
      <c r="H61"/>
      <c r="I61"/>
      <c r="J61"/>
    </row>
    <row r="62" spans="1:10" ht="15" customHeight="1" x14ac:dyDescent="0.25">
      <c r="A62" s="6" t="s">
        <v>393</v>
      </c>
      <c r="B62" s="6"/>
      <c r="C62" s="6"/>
      <c r="D62" s="7"/>
      <c r="E62" s="6"/>
      <c r="F62" s="7"/>
      <c r="G62" s="6"/>
      <c r="H62" s="12">
        <f>H60</f>
        <v>6987.9</v>
      </c>
      <c r="I62" s="12">
        <f>I60</f>
        <v>7674.2999999999993</v>
      </c>
      <c r="J62" s="13">
        <f>J60</f>
        <v>8063.9</v>
      </c>
    </row>
    <row r="63" spans="1:10" ht="15" customHeight="1" x14ac:dyDescent="0.25">
      <c r="A63"/>
      <c r="B63"/>
      <c r="C63"/>
      <c r="D63"/>
      <c r="E63"/>
      <c r="F63"/>
      <c r="G63"/>
      <c r="H63"/>
      <c r="I63"/>
      <c r="J63"/>
    </row>
    <row r="64" spans="1:10" ht="15" customHeight="1" x14ac:dyDescent="0.25">
      <c r="A64" s="8" t="s">
        <v>394</v>
      </c>
      <c r="B64" s="8"/>
      <c r="C64" s="8"/>
      <c r="D64" s="9"/>
      <c r="E64" s="8"/>
      <c r="F64" s="9"/>
      <c r="G64" s="8"/>
      <c r="H64" s="14">
        <f>H12</f>
        <v>3617.8</v>
      </c>
      <c r="I64" s="14">
        <f>I12</f>
        <v>4209.7</v>
      </c>
      <c r="J64" s="15">
        <f>J12</f>
        <v>5664.1</v>
      </c>
    </row>
    <row r="65" spans="1:10" ht="15" customHeight="1" x14ac:dyDescent="0.25">
      <c r="A65" s="8" t="s">
        <v>393</v>
      </c>
      <c r="B65" s="8"/>
      <c r="C65" s="8"/>
      <c r="D65" s="9"/>
      <c r="E65" s="8"/>
      <c r="F65" s="9"/>
      <c r="G65" s="8"/>
      <c r="H65" s="14">
        <f>H62</f>
        <v>6987.9</v>
      </c>
      <c r="I65" s="14">
        <f>I62</f>
        <v>7674.2999999999993</v>
      </c>
      <c r="J65" s="15">
        <f>J62</f>
        <v>8063.9</v>
      </c>
    </row>
    <row r="68" spans="1:10" ht="15" customHeight="1" x14ac:dyDescent="0.25">
      <c r="J68" s="23"/>
    </row>
    <row r="70" spans="1:10" ht="15" customHeight="1" x14ac:dyDescent="0.25">
      <c r="J70" s="23"/>
    </row>
  </sheetData>
  <mergeCells count="1">
    <mergeCell ref="A1:J1"/>
  </mergeCells>
  <pageMargins left="0.19685039369791668" right="0.19685039369791668" top="0.19685039369791668" bottom="0.39370078739583336" header="0.19685039369791668" footer="0.19685039369791668"/>
  <pageSetup paperSize="9" fitToHeight="0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67"/>
  <sheetViews>
    <sheetView zoomScale="74" zoomScaleNormal="74" workbookViewId="0">
      <pane ySplit="2" topLeftCell="A53" activePane="bottomLeft" state="frozenSplit"/>
      <selection pane="bottomLeft" activeCell="J3" sqref="J3"/>
    </sheetView>
  </sheetViews>
  <sheetFormatPr defaultRowHeight="15" customHeight="1" x14ac:dyDescent="0.25"/>
  <cols>
    <col min="1" max="3" width="5.5703125" style="1" customWidth="1"/>
    <col min="4" max="4" width="36.5703125" style="2" customWidth="1"/>
    <col min="5" max="5" width="8.5703125" style="1" customWidth="1"/>
    <col min="6" max="6" width="45.5703125" style="2" customWidth="1"/>
    <col min="7" max="7" width="6.5703125" style="1" customWidth="1"/>
    <col min="8" max="10" width="15.5703125" style="3" customWidth="1"/>
    <col min="11" max="11" width="13.5703125" customWidth="1"/>
  </cols>
  <sheetData>
    <row r="1" spans="1:10" s="22" customFormat="1" ht="30" customHeight="1" x14ac:dyDescent="0.25">
      <c r="A1" s="46" t="s">
        <v>239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s="22" customFormat="1" ht="39" customHeight="1" x14ac:dyDescent="0.25">
      <c r="A2" s="20" t="s">
        <v>0</v>
      </c>
      <c r="B2" s="20" t="s">
        <v>1</v>
      </c>
      <c r="C2" s="20" t="s">
        <v>2</v>
      </c>
      <c r="D2" s="21" t="s">
        <v>3</v>
      </c>
      <c r="E2" s="20" t="s">
        <v>4</v>
      </c>
      <c r="F2" s="21" t="s">
        <v>5</v>
      </c>
      <c r="G2" s="20" t="s">
        <v>6</v>
      </c>
      <c r="H2" s="43" t="s">
        <v>476</v>
      </c>
      <c r="I2" s="43" t="s">
        <v>477</v>
      </c>
      <c r="J2" s="43" t="s">
        <v>508</v>
      </c>
    </row>
    <row r="3" spans="1:10" ht="15" customHeight="1" x14ac:dyDescent="0.25">
      <c r="A3"/>
      <c r="B3"/>
      <c r="C3"/>
      <c r="D3"/>
      <c r="E3"/>
      <c r="F3"/>
      <c r="G3"/>
      <c r="H3"/>
      <c r="I3"/>
      <c r="J3"/>
    </row>
    <row r="4" spans="1:10" s="22" customFormat="1" ht="30" customHeight="1" x14ac:dyDescent="0.25">
      <c r="A4" s="48" t="s">
        <v>414</v>
      </c>
      <c r="B4" s="47"/>
      <c r="C4" s="47"/>
      <c r="D4" s="47"/>
      <c r="E4" s="47"/>
      <c r="F4" s="47"/>
      <c r="G4" s="47"/>
      <c r="H4" s="47"/>
      <c r="I4" s="47"/>
      <c r="J4" s="47"/>
    </row>
    <row r="5" spans="1:10" ht="15" customHeight="1" x14ac:dyDescent="0.25">
      <c r="A5"/>
      <c r="B5"/>
      <c r="C5"/>
      <c r="D5"/>
      <c r="E5"/>
      <c r="F5"/>
      <c r="G5"/>
      <c r="H5"/>
      <c r="I5"/>
      <c r="J5"/>
    </row>
    <row r="6" spans="1:10" ht="15" customHeight="1" x14ac:dyDescent="0.25">
      <c r="A6" s="16">
        <v>61</v>
      </c>
      <c r="B6" s="16"/>
      <c r="C6" s="16">
        <v>1361</v>
      </c>
      <c r="D6" s="17" t="s">
        <v>30</v>
      </c>
      <c r="E6" s="16"/>
      <c r="F6" s="17"/>
      <c r="G6" s="16"/>
      <c r="H6" s="18">
        <v>30</v>
      </c>
      <c r="I6" s="18">
        <v>30</v>
      </c>
      <c r="J6" s="19">
        <v>20</v>
      </c>
    </row>
    <row r="7" spans="1:10" ht="15" customHeight="1" x14ac:dyDescent="0.25">
      <c r="A7" s="16">
        <v>61</v>
      </c>
      <c r="B7" s="16"/>
      <c r="C7" s="16">
        <v>1361</v>
      </c>
      <c r="D7" s="17" t="s">
        <v>30</v>
      </c>
      <c r="E7" s="16">
        <v>1922</v>
      </c>
      <c r="F7" s="17" t="s">
        <v>240</v>
      </c>
      <c r="G7" s="16"/>
      <c r="H7" s="18">
        <v>500</v>
      </c>
      <c r="I7" s="18">
        <v>500</v>
      </c>
      <c r="J7" s="19">
        <v>500</v>
      </c>
    </row>
    <row r="8" spans="1:10" ht="15" customHeight="1" x14ac:dyDescent="0.25">
      <c r="A8" s="16">
        <v>61</v>
      </c>
      <c r="B8" s="16"/>
      <c r="C8" s="16">
        <v>1361</v>
      </c>
      <c r="D8" s="17" t="s">
        <v>30</v>
      </c>
      <c r="E8" s="16">
        <v>1923</v>
      </c>
      <c r="F8" s="17" t="s">
        <v>241</v>
      </c>
      <c r="G8" s="16"/>
      <c r="H8" s="18">
        <v>110</v>
      </c>
      <c r="I8" s="18">
        <v>110</v>
      </c>
      <c r="J8" s="19">
        <v>110</v>
      </c>
    </row>
    <row r="9" spans="1:10" ht="15" customHeight="1" x14ac:dyDescent="0.25">
      <c r="A9" s="16">
        <v>61</v>
      </c>
      <c r="B9" s="16"/>
      <c r="C9" s="16">
        <v>1361</v>
      </c>
      <c r="D9" s="17" t="s">
        <v>30</v>
      </c>
      <c r="E9" s="16">
        <v>136191</v>
      </c>
      <c r="F9" s="17" t="s">
        <v>242</v>
      </c>
      <c r="G9" s="16"/>
      <c r="H9" s="18">
        <v>70</v>
      </c>
      <c r="I9" s="18">
        <v>70</v>
      </c>
      <c r="J9" s="19">
        <v>80</v>
      </c>
    </row>
    <row r="10" spans="1:10" ht="15" customHeight="1" x14ac:dyDescent="0.25">
      <c r="A10"/>
      <c r="B10"/>
      <c r="C10"/>
      <c r="D10"/>
      <c r="E10"/>
      <c r="F10"/>
      <c r="G10"/>
      <c r="H10"/>
      <c r="I10"/>
      <c r="J10"/>
    </row>
    <row r="11" spans="1:10" ht="15" customHeight="1" x14ac:dyDescent="0.25">
      <c r="A11" s="4" t="s">
        <v>410</v>
      </c>
      <c r="B11" s="4"/>
      <c r="C11" s="4"/>
      <c r="D11" s="5"/>
      <c r="E11" s="4"/>
      <c r="F11" s="5"/>
      <c r="G11" s="4"/>
      <c r="H11" s="10">
        <f>SUM(H3:H10)</f>
        <v>710</v>
      </c>
      <c r="I11" s="10">
        <f>SUM(I3:I10)</f>
        <v>710</v>
      </c>
      <c r="J11" s="11">
        <f>SUM(J3:J10)</f>
        <v>710</v>
      </c>
    </row>
    <row r="12" spans="1:10" ht="15" customHeight="1" x14ac:dyDescent="0.25">
      <c r="A12"/>
      <c r="B12"/>
      <c r="C12"/>
      <c r="D12"/>
      <c r="E12"/>
      <c r="F12"/>
      <c r="G12"/>
      <c r="H12"/>
      <c r="I12"/>
      <c r="J12"/>
    </row>
    <row r="13" spans="1:10" ht="15" customHeight="1" x14ac:dyDescent="0.25">
      <c r="A13" s="6" t="s">
        <v>409</v>
      </c>
      <c r="B13" s="6"/>
      <c r="C13" s="6"/>
      <c r="D13" s="7"/>
      <c r="E13" s="6"/>
      <c r="F13" s="7"/>
      <c r="G13" s="6"/>
      <c r="H13" s="12">
        <f>H11</f>
        <v>710</v>
      </c>
      <c r="I13" s="12">
        <f>I11</f>
        <v>710</v>
      </c>
      <c r="J13" s="13">
        <f>J11</f>
        <v>710</v>
      </c>
    </row>
    <row r="14" spans="1:10" ht="15" customHeight="1" x14ac:dyDescent="0.25">
      <c r="A14"/>
      <c r="B14"/>
      <c r="C14"/>
      <c r="D14"/>
      <c r="E14"/>
      <c r="F14"/>
      <c r="G14"/>
      <c r="H14"/>
      <c r="I14"/>
      <c r="J14"/>
    </row>
    <row r="15" spans="1:10" ht="15" customHeight="1" x14ac:dyDescent="0.25">
      <c r="A15" s="16">
        <v>61</v>
      </c>
      <c r="B15" s="16">
        <v>3399</v>
      </c>
      <c r="C15" s="16">
        <v>5169</v>
      </c>
      <c r="D15" s="17" t="s">
        <v>16</v>
      </c>
      <c r="E15" s="16">
        <v>902</v>
      </c>
      <c r="F15" s="17" t="s">
        <v>243</v>
      </c>
      <c r="G15" s="16"/>
      <c r="H15" s="18">
        <v>0</v>
      </c>
      <c r="I15" s="18">
        <v>0</v>
      </c>
      <c r="J15" s="19">
        <v>30</v>
      </c>
    </row>
    <row r="16" spans="1:10" ht="15" customHeight="1" x14ac:dyDescent="0.25">
      <c r="A16" s="16">
        <v>61</v>
      </c>
      <c r="B16" s="16">
        <v>3399</v>
      </c>
      <c r="C16" s="16">
        <v>5194</v>
      </c>
      <c r="D16" s="17" t="s">
        <v>230</v>
      </c>
      <c r="E16" s="16">
        <v>902</v>
      </c>
      <c r="F16" s="17" t="s">
        <v>243</v>
      </c>
      <c r="G16" s="16"/>
      <c r="H16" s="18">
        <v>120</v>
      </c>
      <c r="I16" s="18">
        <v>120</v>
      </c>
      <c r="J16" s="19">
        <v>120</v>
      </c>
    </row>
    <row r="17" spans="1:10" ht="15" customHeight="1" x14ac:dyDescent="0.25">
      <c r="A17" s="16">
        <v>61</v>
      </c>
      <c r="B17" s="16">
        <v>6171</v>
      </c>
      <c r="C17" s="16">
        <v>5021</v>
      </c>
      <c r="D17" s="17" t="s">
        <v>19</v>
      </c>
      <c r="E17" s="16">
        <v>901</v>
      </c>
      <c r="F17" s="17" t="s">
        <v>244</v>
      </c>
      <c r="G17" s="16"/>
      <c r="H17" s="18">
        <v>150</v>
      </c>
      <c r="I17" s="18">
        <v>150</v>
      </c>
      <c r="J17" s="19">
        <v>150</v>
      </c>
    </row>
    <row r="18" spans="1:10" ht="15" customHeight="1" x14ac:dyDescent="0.25">
      <c r="A18" s="16">
        <v>61</v>
      </c>
      <c r="B18" s="16">
        <v>6171</v>
      </c>
      <c r="C18" s="16">
        <v>5139</v>
      </c>
      <c r="D18" s="17" t="s">
        <v>21</v>
      </c>
      <c r="E18" s="16">
        <v>901</v>
      </c>
      <c r="F18" s="17" t="s">
        <v>244</v>
      </c>
      <c r="G18" s="16"/>
      <c r="H18" s="18">
        <v>10</v>
      </c>
      <c r="I18" s="18">
        <v>10</v>
      </c>
      <c r="J18" s="19">
        <v>10</v>
      </c>
    </row>
    <row r="19" spans="1:10" ht="15" customHeight="1" x14ac:dyDescent="0.25">
      <c r="A19"/>
      <c r="B19"/>
      <c r="C19"/>
      <c r="D19"/>
      <c r="E19"/>
      <c r="F19"/>
      <c r="G19"/>
      <c r="H19"/>
      <c r="I19"/>
      <c r="J19"/>
    </row>
    <row r="20" spans="1:10" ht="15" customHeight="1" x14ac:dyDescent="0.25">
      <c r="A20" s="4" t="s">
        <v>408</v>
      </c>
      <c r="B20" s="4"/>
      <c r="C20" s="4"/>
      <c r="D20" s="5"/>
      <c r="E20" s="4"/>
      <c r="F20" s="5"/>
      <c r="G20" s="4"/>
      <c r="H20" s="10">
        <f>SUM(H14:H19)</f>
        <v>280</v>
      </c>
      <c r="I20" s="10">
        <f>SUM(I14:I19)</f>
        <v>280</v>
      </c>
      <c r="J20" s="11">
        <f>SUM(J14:J19)</f>
        <v>310</v>
      </c>
    </row>
    <row r="21" spans="1:10" ht="15" customHeight="1" x14ac:dyDescent="0.25">
      <c r="A21"/>
      <c r="B21"/>
      <c r="C21"/>
      <c r="D21"/>
      <c r="E21"/>
      <c r="F21"/>
      <c r="G21"/>
      <c r="H21"/>
      <c r="I21"/>
      <c r="J21"/>
    </row>
    <row r="22" spans="1:10" ht="15" customHeight="1" x14ac:dyDescent="0.25">
      <c r="A22" s="6" t="s">
        <v>407</v>
      </c>
      <c r="B22" s="6"/>
      <c r="C22" s="6"/>
      <c r="D22" s="7"/>
      <c r="E22" s="6"/>
      <c r="F22" s="7"/>
      <c r="G22" s="6"/>
      <c r="H22" s="12">
        <f>H20</f>
        <v>280</v>
      </c>
      <c r="I22" s="12">
        <f>I20</f>
        <v>280</v>
      </c>
      <c r="J22" s="13">
        <f>J20</f>
        <v>310</v>
      </c>
    </row>
    <row r="23" spans="1:10" ht="15" customHeight="1" x14ac:dyDescent="0.25">
      <c r="A23"/>
      <c r="B23"/>
      <c r="C23"/>
      <c r="D23"/>
      <c r="E23"/>
      <c r="F23"/>
      <c r="G23"/>
      <c r="H23"/>
      <c r="I23"/>
      <c r="J23"/>
    </row>
    <row r="24" spans="1:10" s="22" customFormat="1" ht="30" customHeight="1" x14ac:dyDescent="0.25">
      <c r="A24" s="48" t="s">
        <v>413</v>
      </c>
      <c r="B24" s="47"/>
      <c r="C24" s="47"/>
      <c r="D24" s="47"/>
      <c r="E24" s="47"/>
      <c r="F24" s="47"/>
      <c r="G24" s="47"/>
      <c r="H24" s="47"/>
      <c r="I24" s="47"/>
      <c r="J24" s="47"/>
    </row>
    <row r="25" spans="1:10" ht="15" customHeight="1" x14ac:dyDescent="0.25">
      <c r="A25"/>
      <c r="B25"/>
      <c r="C25"/>
      <c r="D25"/>
      <c r="E25"/>
      <c r="F25"/>
      <c r="G25"/>
      <c r="H25"/>
      <c r="I25"/>
      <c r="J25"/>
    </row>
    <row r="26" spans="1:10" ht="15" customHeight="1" x14ac:dyDescent="0.25">
      <c r="A26" s="16">
        <v>62</v>
      </c>
      <c r="B26" s="16"/>
      <c r="C26" s="16">
        <v>1361</v>
      </c>
      <c r="D26" s="17" t="s">
        <v>30</v>
      </c>
      <c r="E26" s="16"/>
      <c r="F26" s="17"/>
      <c r="G26" s="16"/>
      <c r="H26" s="18">
        <v>210</v>
      </c>
      <c r="I26" s="18">
        <v>210</v>
      </c>
      <c r="J26" s="19">
        <v>210</v>
      </c>
    </row>
    <row r="27" spans="1:10" ht="15" customHeight="1" x14ac:dyDescent="0.25">
      <c r="A27" s="16">
        <v>62</v>
      </c>
      <c r="B27" s="16">
        <v>6171</v>
      </c>
      <c r="C27" s="16">
        <v>2212</v>
      </c>
      <c r="D27" s="17" t="s">
        <v>33</v>
      </c>
      <c r="E27" s="16"/>
      <c r="F27" s="17"/>
      <c r="G27" s="16"/>
      <c r="H27" s="18">
        <v>9</v>
      </c>
      <c r="I27" s="18">
        <v>9</v>
      </c>
      <c r="J27" s="19">
        <v>10</v>
      </c>
    </row>
    <row r="28" spans="1:10" ht="15" customHeight="1" x14ac:dyDescent="0.25">
      <c r="A28"/>
      <c r="B28"/>
      <c r="C28"/>
      <c r="D28"/>
      <c r="E28"/>
      <c r="F28"/>
      <c r="G28"/>
      <c r="H28"/>
      <c r="I28"/>
      <c r="J28"/>
    </row>
    <row r="29" spans="1:10" ht="15" customHeight="1" x14ac:dyDescent="0.25">
      <c r="A29" s="4" t="s">
        <v>406</v>
      </c>
      <c r="B29" s="4"/>
      <c r="C29" s="4"/>
      <c r="D29" s="5"/>
      <c r="E29" s="4"/>
      <c r="F29" s="5"/>
      <c r="G29" s="4"/>
      <c r="H29" s="10">
        <f>SUM(H25:H28)</f>
        <v>219</v>
      </c>
      <c r="I29" s="10">
        <f>SUM(I25:I28)</f>
        <v>219</v>
      </c>
      <c r="J29" s="11">
        <f>SUM(J25:J28)</f>
        <v>220</v>
      </c>
    </row>
    <row r="30" spans="1:10" ht="15" customHeight="1" x14ac:dyDescent="0.25">
      <c r="A30"/>
      <c r="B30"/>
      <c r="C30"/>
      <c r="D30"/>
      <c r="E30"/>
      <c r="F30"/>
      <c r="G30"/>
      <c r="H30"/>
      <c r="I30"/>
      <c r="J30"/>
    </row>
    <row r="31" spans="1:10" ht="15" customHeight="1" x14ac:dyDescent="0.25">
      <c r="A31" s="6" t="s">
        <v>405</v>
      </c>
      <c r="B31" s="6"/>
      <c r="C31" s="6"/>
      <c r="D31" s="7"/>
      <c r="E31" s="6"/>
      <c r="F31" s="7"/>
      <c r="G31" s="6"/>
      <c r="H31" s="12">
        <f>H29</f>
        <v>219</v>
      </c>
      <c r="I31" s="12">
        <f>I29</f>
        <v>219</v>
      </c>
      <c r="J31" s="13">
        <f>J29</f>
        <v>220</v>
      </c>
    </row>
    <row r="32" spans="1:10" ht="15" customHeight="1" x14ac:dyDescent="0.25">
      <c r="A32"/>
      <c r="B32"/>
      <c r="C32"/>
      <c r="D32"/>
      <c r="E32"/>
      <c r="F32"/>
      <c r="G32"/>
      <c r="H32"/>
      <c r="I32"/>
      <c r="J32"/>
    </row>
    <row r="33" spans="1:10" s="22" customFormat="1" ht="30" customHeight="1" x14ac:dyDescent="0.25">
      <c r="A33" s="48" t="s">
        <v>412</v>
      </c>
      <c r="B33" s="47"/>
      <c r="C33" s="47"/>
      <c r="D33" s="47"/>
      <c r="E33" s="47"/>
      <c r="F33" s="47"/>
      <c r="G33" s="47"/>
      <c r="H33" s="47"/>
      <c r="I33" s="47"/>
      <c r="J33" s="47"/>
    </row>
    <row r="34" spans="1:10" ht="15" customHeight="1" x14ac:dyDescent="0.25">
      <c r="A34"/>
      <c r="B34"/>
      <c r="C34"/>
      <c r="D34"/>
      <c r="E34"/>
      <c r="F34"/>
      <c r="G34"/>
      <c r="H34"/>
      <c r="I34"/>
      <c r="J34"/>
    </row>
    <row r="35" spans="1:10" ht="15" customHeight="1" x14ac:dyDescent="0.25">
      <c r="A35" s="16">
        <v>63</v>
      </c>
      <c r="B35" s="16"/>
      <c r="C35" s="16">
        <v>1353</v>
      </c>
      <c r="D35" s="17" t="s">
        <v>245</v>
      </c>
      <c r="E35" s="16"/>
      <c r="F35" s="17"/>
      <c r="G35" s="16"/>
      <c r="H35" s="18">
        <v>250</v>
      </c>
      <c r="I35" s="18">
        <v>250</v>
      </c>
      <c r="J35" s="19">
        <v>250</v>
      </c>
    </row>
    <row r="36" spans="1:10" ht="15" customHeight="1" x14ac:dyDescent="0.25">
      <c r="A36" s="16">
        <v>63</v>
      </c>
      <c r="B36" s="16"/>
      <c r="C36" s="16">
        <v>1361</v>
      </c>
      <c r="D36" s="17" t="s">
        <v>30</v>
      </c>
      <c r="E36" s="16"/>
      <c r="F36" s="17"/>
      <c r="G36" s="16"/>
      <c r="H36" s="18">
        <v>1300</v>
      </c>
      <c r="I36" s="18">
        <v>1300</v>
      </c>
      <c r="J36" s="19">
        <v>1200</v>
      </c>
    </row>
    <row r="37" spans="1:10" ht="15" customHeight="1" x14ac:dyDescent="0.25">
      <c r="A37"/>
      <c r="B37"/>
      <c r="C37"/>
      <c r="D37"/>
      <c r="E37"/>
      <c r="F37"/>
      <c r="G37"/>
      <c r="H37"/>
      <c r="I37"/>
      <c r="J37"/>
    </row>
    <row r="38" spans="1:10" ht="15" customHeight="1" x14ac:dyDescent="0.25">
      <c r="A38" s="4" t="s">
        <v>404</v>
      </c>
      <c r="B38" s="4"/>
      <c r="C38" s="4"/>
      <c r="D38" s="5"/>
      <c r="E38" s="4"/>
      <c r="F38" s="5"/>
      <c r="G38" s="4"/>
      <c r="H38" s="10">
        <f>SUM(H34:H37)</f>
        <v>1550</v>
      </c>
      <c r="I38" s="10">
        <f>SUM(I34:I37)</f>
        <v>1550</v>
      </c>
      <c r="J38" s="11">
        <f>SUM(J34:J37)</f>
        <v>1450</v>
      </c>
    </row>
    <row r="39" spans="1:10" ht="15" customHeight="1" x14ac:dyDescent="0.25">
      <c r="A39"/>
      <c r="B39"/>
      <c r="C39"/>
      <c r="D39"/>
      <c r="E39"/>
      <c r="F39"/>
      <c r="G39"/>
      <c r="H39"/>
      <c r="I39"/>
      <c r="J39"/>
    </row>
    <row r="40" spans="1:10" ht="15" customHeight="1" x14ac:dyDescent="0.25">
      <c r="A40" s="6" t="s">
        <v>403</v>
      </c>
      <c r="B40" s="6"/>
      <c r="C40" s="6"/>
      <c r="D40" s="7"/>
      <c r="E40" s="6"/>
      <c r="F40" s="7"/>
      <c r="G40" s="6"/>
      <c r="H40" s="12">
        <f>H38</f>
        <v>1550</v>
      </c>
      <c r="I40" s="12">
        <f>I38</f>
        <v>1550</v>
      </c>
      <c r="J40" s="13">
        <f>J38</f>
        <v>1450</v>
      </c>
    </row>
    <row r="41" spans="1:10" ht="15" customHeight="1" x14ac:dyDescent="0.25">
      <c r="A41"/>
      <c r="B41"/>
      <c r="C41"/>
      <c r="D41"/>
      <c r="E41"/>
      <c r="F41"/>
      <c r="G41"/>
      <c r="H41"/>
      <c r="I41"/>
      <c r="J41"/>
    </row>
    <row r="42" spans="1:10" ht="15" customHeight="1" x14ac:dyDescent="0.25">
      <c r="A42" s="16">
        <v>63</v>
      </c>
      <c r="B42" s="16">
        <v>2223</v>
      </c>
      <c r="C42" s="16">
        <v>5169</v>
      </c>
      <c r="D42" s="17" t="s">
        <v>16</v>
      </c>
      <c r="E42" s="16"/>
      <c r="F42" s="17"/>
      <c r="G42" s="16"/>
      <c r="H42" s="18">
        <v>65</v>
      </c>
      <c r="I42" s="18">
        <v>60.2</v>
      </c>
      <c r="J42" s="19">
        <v>65</v>
      </c>
    </row>
    <row r="43" spans="1:10" ht="15" customHeight="1" x14ac:dyDescent="0.25">
      <c r="A43" s="16">
        <v>63</v>
      </c>
      <c r="B43" s="16">
        <v>2223</v>
      </c>
      <c r="C43" s="16">
        <v>5175</v>
      </c>
      <c r="D43" s="17" t="s">
        <v>229</v>
      </c>
      <c r="E43" s="16"/>
      <c r="F43" s="17"/>
      <c r="G43" s="16"/>
      <c r="H43" s="18">
        <v>0</v>
      </c>
      <c r="I43" s="18">
        <v>4.8</v>
      </c>
      <c r="J43" s="19">
        <v>0</v>
      </c>
    </row>
    <row r="44" spans="1:10" ht="15" customHeight="1" x14ac:dyDescent="0.25">
      <c r="A44"/>
      <c r="B44"/>
      <c r="C44"/>
      <c r="D44"/>
      <c r="E44"/>
      <c r="F44"/>
      <c r="G44"/>
      <c r="H44"/>
      <c r="I44"/>
      <c r="J44"/>
    </row>
    <row r="45" spans="1:10" ht="15" customHeight="1" x14ac:dyDescent="0.25">
      <c r="A45" s="4" t="s">
        <v>402</v>
      </c>
      <c r="B45" s="4"/>
      <c r="C45" s="4"/>
      <c r="D45" s="5"/>
      <c r="E45" s="4"/>
      <c r="F45" s="5"/>
      <c r="G45" s="4"/>
      <c r="H45" s="10">
        <f>SUM(H41:H44)</f>
        <v>65</v>
      </c>
      <c r="I45" s="10">
        <f>SUM(I41:I44)</f>
        <v>65</v>
      </c>
      <c r="J45" s="11">
        <f>SUM(J41:J44)</f>
        <v>65</v>
      </c>
    </row>
    <row r="46" spans="1:10" ht="15" customHeight="1" x14ac:dyDescent="0.25">
      <c r="A46"/>
      <c r="B46"/>
      <c r="C46"/>
      <c r="D46"/>
      <c r="E46"/>
      <c r="F46"/>
      <c r="G46"/>
      <c r="H46"/>
      <c r="I46"/>
      <c r="J46"/>
    </row>
    <row r="47" spans="1:10" ht="15" customHeight="1" x14ac:dyDescent="0.25">
      <c r="A47" s="6" t="s">
        <v>401</v>
      </c>
      <c r="B47" s="6"/>
      <c r="C47" s="6"/>
      <c r="D47" s="7"/>
      <c r="E47" s="6"/>
      <c r="F47" s="7"/>
      <c r="G47" s="6"/>
      <c r="H47" s="12">
        <f>H45</f>
        <v>65</v>
      </c>
      <c r="I47" s="12">
        <f>I45</f>
        <v>65</v>
      </c>
      <c r="J47" s="13">
        <f>J45</f>
        <v>65</v>
      </c>
    </row>
    <row r="48" spans="1:10" ht="15" customHeight="1" x14ac:dyDescent="0.25">
      <c r="A48"/>
      <c r="B48"/>
      <c r="C48"/>
      <c r="D48"/>
      <c r="E48"/>
      <c r="F48"/>
      <c r="G48"/>
      <c r="H48"/>
      <c r="I48"/>
      <c r="J48"/>
    </row>
    <row r="49" spans="1:10" s="22" customFormat="1" ht="30" customHeight="1" x14ac:dyDescent="0.25">
      <c r="A49" s="48" t="s">
        <v>411</v>
      </c>
      <c r="B49" s="47"/>
      <c r="C49" s="47"/>
      <c r="D49" s="47"/>
      <c r="E49" s="47"/>
      <c r="F49" s="47"/>
      <c r="G49" s="47"/>
      <c r="H49" s="47"/>
      <c r="I49" s="47"/>
      <c r="J49" s="47"/>
    </row>
    <row r="50" spans="1:10" ht="15" customHeight="1" x14ac:dyDescent="0.25">
      <c r="A50"/>
      <c r="B50"/>
      <c r="C50"/>
      <c r="D50"/>
      <c r="E50"/>
      <c r="F50"/>
      <c r="G50"/>
      <c r="H50"/>
      <c r="I50"/>
      <c r="J50"/>
    </row>
    <row r="51" spans="1:10" ht="15" customHeight="1" x14ac:dyDescent="0.25">
      <c r="A51" s="16">
        <v>64</v>
      </c>
      <c r="B51" s="16">
        <v>2223</v>
      </c>
      <c r="C51" s="16">
        <v>2212</v>
      </c>
      <c r="D51" s="17" t="s">
        <v>33</v>
      </c>
      <c r="E51" s="16">
        <v>3156</v>
      </c>
      <c r="F51" s="17" t="s">
        <v>246</v>
      </c>
      <c r="G51" s="16"/>
      <c r="H51" s="18">
        <v>500</v>
      </c>
      <c r="I51" s="18">
        <v>500</v>
      </c>
      <c r="J51" s="19">
        <v>100</v>
      </c>
    </row>
    <row r="52" spans="1:10" ht="15" customHeight="1" x14ac:dyDescent="0.25">
      <c r="A52" s="16">
        <v>64</v>
      </c>
      <c r="B52" s="16">
        <v>2223</v>
      </c>
      <c r="C52" s="16">
        <v>2212</v>
      </c>
      <c r="D52" s="17" t="s">
        <v>33</v>
      </c>
      <c r="E52" s="16">
        <v>31561</v>
      </c>
      <c r="F52" s="17" t="s">
        <v>247</v>
      </c>
      <c r="G52" s="16"/>
      <c r="H52" s="18">
        <v>2000</v>
      </c>
      <c r="I52" s="18">
        <v>4000</v>
      </c>
      <c r="J52" s="19">
        <v>500</v>
      </c>
    </row>
    <row r="53" spans="1:10" ht="15" customHeight="1" x14ac:dyDescent="0.25">
      <c r="A53" s="16">
        <v>64</v>
      </c>
      <c r="B53" s="16">
        <v>2299</v>
      </c>
      <c r="C53" s="16">
        <v>2212</v>
      </c>
      <c r="D53" s="17" t="s">
        <v>33</v>
      </c>
      <c r="E53" s="16">
        <v>31526</v>
      </c>
      <c r="F53" s="17" t="s">
        <v>248</v>
      </c>
      <c r="G53" s="16"/>
      <c r="H53" s="18">
        <v>0</v>
      </c>
      <c r="I53" s="18">
        <v>1276</v>
      </c>
      <c r="J53" s="19">
        <v>0</v>
      </c>
    </row>
    <row r="54" spans="1:10" ht="15" customHeight="1" x14ac:dyDescent="0.25">
      <c r="A54" s="16">
        <v>64</v>
      </c>
      <c r="B54" s="16">
        <v>2299</v>
      </c>
      <c r="C54" s="16">
        <v>2212</v>
      </c>
      <c r="D54" s="17" t="s">
        <v>33</v>
      </c>
      <c r="E54" s="16">
        <v>315261</v>
      </c>
      <c r="F54" s="17" t="s">
        <v>249</v>
      </c>
      <c r="G54" s="16"/>
      <c r="H54" s="18">
        <v>0</v>
      </c>
      <c r="I54" s="18">
        <v>10272</v>
      </c>
      <c r="J54" s="19">
        <v>0</v>
      </c>
    </row>
    <row r="55" spans="1:10" ht="15" customHeight="1" x14ac:dyDescent="0.25">
      <c r="A55" s="16">
        <v>64</v>
      </c>
      <c r="B55" s="16">
        <v>2299</v>
      </c>
      <c r="C55" s="16">
        <v>2212</v>
      </c>
      <c r="D55" s="17" t="s">
        <v>33</v>
      </c>
      <c r="E55" s="16">
        <v>315262</v>
      </c>
      <c r="F55" s="17"/>
      <c r="G55" s="16"/>
      <c r="H55" s="18">
        <v>0</v>
      </c>
      <c r="I55" s="18">
        <v>240</v>
      </c>
      <c r="J55" s="19">
        <v>0</v>
      </c>
    </row>
    <row r="56" spans="1:10" ht="15" customHeight="1" x14ac:dyDescent="0.25">
      <c r="A56"/>
      <c r="B56"/>
      <c r="C56"/>
      <c r="D56"/>
      <c r="E56"/>
      <c r="F56"/>
      <c r="G56"/>
      <c r="H56"/>
      <c r="I56"/>
      <c r="J56"/>
    </row>
    <row r="57" spans="1:10" ht="15" customHeight="1" x14ac:dyDescent="0.25">
      <c r="A57" s="4" t="s">
        <v>400</v>
      </c>
      <c r="B57" s="4"/>
      <c r="C57" s="4"/>
      <c r="D57" s="5"/>
      <c r="E57" s="4"/>
      <c r="F57" s="5"/>
      <c r="G57" s="4"/>
      <c r="H57" s="10">
        <f>SUM(H50:H56)</f>
        <v>2500</v>
      </c>
      <c r="I57" s="10">
        <f>SUM(I50:I56)</f>
        <v>16288</v>
      </c>
      <c r="J57" s="11">
        <f>SUM(J50:J56)</f>
        <v>600</v>
      </c>
    </row>
    <row r="58" spans="1:10" ht="15" customHeight="1" x14ac:dyDescent="0.25">
      <c r="A58"/>
      <c r="B58"/>
      <c r="C58"/>
      <c r="D58"/>
      <c r="E58"/>
      <c r="F58"/>
      <c r="G58"/>
      <c r="H58"/>
      <c r="I58"/>
      <c r="J58"/>
    </row>
    <row r="59" spans="1:10" ht="15" customHeight="1" x14ac:dyDescent="0.25">
      <c r="A59" s="6" t="s">
        <v>399</v>
      </c>
      <c r="B59" s="6"/>
      <c r="C59" s="6"/>
      <c r="D59" s="7"/>
      <c r="E59" s="6"/>
      <c r="F59" s="7"/>
      <c r="G59" s="6"/>
      <c r="H59" s="12">
        <f>H57</f>
        <v>2500</v>
      </c>
      <c r="I59" s="12">
        <f>I57</f>
        <v>16288</v>
      </c>
      <c r="J59" s="13">
        <f>J57</f>
        <v>600</v>
      </c>
    </row>
    <row r="60" spans="1:10" ht="15" customHeight="1" x14ac:dyDescent="0.25">
      <c r="A60"/>
      <c r="B60"/>
      <c r="C60"/>
      <c r="D60"/>
      <c r="E60"/>
      <c r="F60"/>
      <c r="G60"/>
      <c r="H60"/>
      <c r="I60"/>
      <c r="J60"/>
    </row>
    <row r="61" spans="1:10" ht="15" customHeight="1" x14ac:dyDescent="0.25">
      <c r="A61" s="8" t="s">
        <v>398</v>
      </c>
      <c r="B61" s="8"/>
      <c r="C61" s="8"/>
      <c r="D61" s="9"/>
      <c r="E61" s="8"/>
      <c r="F61" s="9"/>
      <c r="G61" s="8"/>
      <c r="H61" s="14">
        <f>H13+H31+H40+H59</f>
        <v>4979</v>
      </c>
      <c r="I61" s="14">
        <f>I13+I31+I40+I59</f>
        <v>18767</v>
      </c>
      <c r="J61" s="15">
        <f>J13+J31+J40+J59</f>
        <v>2980</v>
      </c>
    </row>
    <row r="62" spans="1:10" ht="15" customHeight="1" x14ac:dyDescent="0.25">
      <c r="A62" s="8" t="s">
        <v>397</v>
      </c>
      <c r="B62" s="8"/>
      <c r="C62" s="8"/>
      <c r="D62" s="9"/>
      <c r="E62" s="8"/>
      <c r="F62" s="9"/>
      <c r="G62" s="8"/>
      <c r="H62" s="14">
        <f>H22+H47</f>
        <v>345</v>
      </c>
      <c r="I62" s="14">
        <f>I22+I47</f>
        <v>345</v>
      </c>
      <c r="J62" s="15">
        <f>J22+J47</f>
        <v>375</v>
      </c>
    </row>
    <row r="65" spans="10:10" ht="15" customHeight="1" x14ac:dyDescent="0.25">
      <c r="J65" s="23"/>
    </row>
    <row r="67" spans="10:10" ht="15" customHeight="1" x14ac:dyDescent="0.25">
      <c r="J67" s="23"/>
    </row>
  </sheetData>
  <mergeCells count="5">
    <mergeCell ref="A1:J1"/>
    <mergeCell ref="A49:J49"/>
    <mergeCell ref="A33:J33"/>
    <mergeCell ref="A24:J24"/>
    <mergeCell ref="A4:J4"/>
  </mergeCells>
  <pageMargins left="0.19685039369791668" right="0.19685039369791668" top="0.19685039369791668" bottom="0.39370078739583336" header="0.19685039369791668" footer="0.19685039369791668"/>
  <pageSetup paperSize="9" fitToHeight="0"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108"/>
  <sheetViews>
    <sheetView zoomScale="74" zoomScaleNormal="74" workbookViewId="0">
      <pane ySplit="2" topLeftCell="A75" activePane="bottomLeft" state="frozenSplit"/>
      <selection pane="bottomLeft" activeCell="J12" sqref="J12"/>
    </sheetView>
  </sheetViews>
  <sheetFormatPr defaultRowHeight="15" customHeight="1" x14ac:dyDescent="0.25"/>
  <cols>
    <col min="1" max="3" width="5.5703125" style="1" customWidth="1"/>
    <col min="4" max="4" width="36.5703125" style="2" customWidth="1"/>
    <col min="5" max="5" width="8.5703125" style="1" customWidth="1"/>
    <col min="6" max="6" width="45.5703125" style="2" customWidth="1"/>
    <col min="7" max="7" width="8.5703125" style="1" customWidth="1"/>
    <col min="8" max="10" width="15.5703125" style="3" customWidth="1"/>
    <col min="11" max="11" width="13.5703125" customWidth="1"/>
  </cols>
  <sheetData>
    <row r="1" spans="1:10" s="22" customFormat="1" ht="30" customHeight="1" x14ac:dyDescent="0.25">
      <c r="A1" s="46" t="s">
        <v>250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s="22" customFormat="1" ht="41.25" customHeight="1" x14ac:dyDescent="0.25">
      <c r="A2" s="20" t="s">
        <v>0</v>
      </c>
      <c r="B2" s="20" t="s">
        <v>1</v>
      </c>
      <c r="C2" s="20" t="s">
        <v>2</v>
      </c>
      <c r="D2" s="21" t="s">
        <v>3</v>
      </c>
      <c r="E2" s="20" t="s">
        <v>4</v>
      </c>
      <c r="F2" s="21" t="s">
        <v>5</v>
      </c>
      <c r="G2" s="20" t="s">
        <v>6</v>
      </c>
      <c r="H2" s="43" t="s">
        <v>476</v>
      </c>
      <c r="I2" s="43" t="s">
        <v>477</v>
      </c>
      <c r="J2" s="43" t="s">
        <v>508</v>
      </c>
    </row>
    <row r="3" spans="1:10" ht="15" customHeight="1" x14ac:dyDescent="0.25">
      <c r="A3"/>
      <c r="B3"/>
      <c r="C3"/>
      <c r="D3"/>
      <c r="E3"/>
      <c r="F3"/>
      <c r="G3"/>
      <c r="H3"/>
      <c r="I3"/>
      <c r="J3"/>
    </row>
    <row r="4" spans="1:10" s="22" customFormat="1" ht="30" customHeight="1" x14ac:dyDescent="0.25">
      <c r="A4" s="48" t="s">
        <v>430</v>
      </c>
      <c r="B4" s="47"/>
      <c r="C4" s="47"/>
      <c r="D4" s="47"/>
      <c r="E4" s="47"/>
      <c r="F4" s="47"/>
      <c r="G4" s="47"/>
      <c r="H4" s="47"/>
      <c r="I4" s="47"/>
      <c r="J4" s="47"/>
    </row>
    <row r="5" spans="1:10" ht="15" customHeight="1" x14ac:dyDescent="0.25">
      <c r="A5"/>
      <c r="B5"/>
      <c r="C5"/>
      <c r="D5"/>
      <c r="E5"/>
      <c r="F5"/>
      <c r="G5"/>
      <c r="H5"/>
      <c r="I5"/>
      <c r="J5"/>
    </row>
    <row r="6" spans="1:10" ht="15" customHeight="1" x14ac:dyDescent="0.25">
      <c r="A6" s="16">
        <v>71</v>
      </c>
      <c r="B6" s="16">
        <v>3319</v>
      </c>
      <c r="C6" s="16">
        <v>5021</v>
      </c>
      <c r="D6" s="17" t="s">
        <v>19</v>
      </c>
      <c r="E6" s="16"/>
      <c r="F6" s="17"/>
      <c r="G6" s="16"/>
      <c r="H6" s="18">
        <v>50</v>
      </c>
      <c r="I6" s="18">
        <v>50</v>
      </c>
      <c r="J6" s="19">
        <v>50</v>
      </c>
    </row>
    <row r="7" spans="1:10" ht="15" customHeight="1" x14ac:dyDescent="0.25">
      <c r="A7" s="16">
        <v>71</v>
      </c>
      <c r="B7" s="16">
        <v>3399</v>
      </c>
      <c r="C7" s="16">
        <v>5139</v>
      </c>
      <c r="D7" s="17" t="s">
        <v>21</v>
      </c>
      <c r="E7" s="16">
        <v>902</v>
      </c>
      <c r="F7" s="17" t="s">
        <v>243</v>
      </c>
      <c r="G7" s="16"/>
      <c r="H7" s="18">
        <v>0</v>
      </c>
      <c r="I7" s="18">
        <v>3.4</v>
      </c>
      <c r="J7" s="19">
        <v>0</v>
      </c>
    </row>
    <row r="8" spans="1:10" ht="15" customHeight="1" x14ac:dyDescent="0.25">
      <c r="A8" s="16">
        <v>71</v>
      </c>
      <c r="B8" s="16">
        <v>3419</v>
      </c>
      <c r="C8" s="16">
        <v>5229</v>
      </c>
      <c r="D8" s="17" t="s">
        <v>233</v>
      </c>
      <c r="E8" s="16">
        <v>413</v>
      </c>
      <c r="F8" s="17" t="s">
        <v>251</v>
      </c>
      <c r="G8" s="16"/>
      <c r="H8" s="18">
        <v>800</v>
      </c>
      <c r="I8" s="18">
        <v>800</v>
      </c>
      <c r="J8" s="19">
        <v>800</v>
      </c>
    </row>
    <row r="9" spans="1:10" ht="15" customHeight="1" x14ac:dyDescent="0.25">
      <c r="A9" s="16">
        <v>71</v>
      </c>
      <c r="B9" s="16">
        <v>3421</v>
      </c>
      <c r="C9" s="16">
        <v>5229</v>
      </c>
      <c r="D9" s="17" t="s">
        <v>233</v>
      </c>
      <c r="E9" s="16">
        <v>401</v>
      </c>
      <c r="F9" s="17" t="s">
        <v>252</v>
      </c>
      <c r="G9" s="16"/>
      <c r="H9" s="18">
        <v>320</v>
      </c>
      <c r="I9" s="18">
        <v>287</v>
      </c>
      <c r="J9" s="19">
        <v>300</v>
      </c>
    </row>
    <row r="10" spans="1:10" ht="15" customHeight="1" x14ac:dyDescent="0.25">
      <c r="A10" s="16">
        <v>71</v>
      </c>
      <c r="B10" s="16">
        <v>3429</v>
      </c>
      <c r="C10" s="16">
        <v>5229</v>
      </c>
      <c r="D10" s="17" t="s">
        <v>233</v>
      </c>
      <c r="E10" s="16">
        <v>404</v>
      </c>
      <c r="F10" s="17" t="s">
        <v>253</v>
      </c>
      <c r="G10" s="16"/>
      <c r="H10" s="18">
        <v>480</v>
      </c>
      <c r="I10" s="18">
        <v>480</v>
      </c>
      <c r="J10" s="19">
        <v>500</v>
      </c>
    </row>
    <row r="11" spans="1:10" ht="15" customHeight="1" x14ac:dyDescent="0.25">
      <c r="A11" s="16">
        <v>71</v>
      </c>
      <c r="B11" s="16">
        <v>3900</v>
      </c>
      <c r="C11" s="16">
        <v>5229</v>
      </c>
      <c r="D11" s="17" t="s">
        <v>233</v>
      </c>
      <c r="E11" s="16">
        <v>1408</v>
      </c>
      <c r="F11" s="17" t="s">
        <v>254</v>
      </c>
      <c r="G11" s="16"/>
      <c r="H11" s="18">
        <v>400</v>
      </c>
      <c r="I11" s="18">
        <v>433</v>
      </c>
      <c r="J11" s="19">
        <v>400</v>
      </c>
    </row>
    <row r="12" spans="1:10" ht="15" customHeight="1" x14ac:dyDescent="0.25">
      <c r="A12" s="16">
        <v>71</v>
      </c>
      <c r="B12" s="16">
        <v>6171</v>
      </c>
      <c r="C12" s="16">
        <v>5139</v>
      </c>
      <c r="D12" s="17" t="s">
        <v>21</v>
      </c>
      <c r="E12" s="16">
        <v>61711</v>
      </c>
      <c r="F12" s="17" t="s">
        <v>255</v>
      </c>
      <c r="G12" s="16"/>
      <c r="H12" s="18">
        <v>35</v>
      </c>
      <c r="I12" s="18">
        <v>35</v>
      </c>
      <c r="J12" s="19">
        <v>35</v>
      </c>
    </row>
    <row r="13" spans="1:10" ht="15" customHeight="1" x14ac:dyDescent="0.25">
      <c r="A13" s="16">
        <v>71</v>
      </c>
      <c r="B13" s="16">
        <v>6171</v>
      </c>
      <c r="C13" s="16">
        <v>5169</v>
      </c>
      <c r="D13" s="17" t="s">
        <v>16</v>
      </c>
      <c r="E13" s="16">
        <v>61711</v>
      </c>
      <c r="F13" s="17" t="s">
        <v>255</v>
      </c>
      <c r="G13" s="16"/>
      <c r="H13" s="18">
        <v>450</v>
      </c>
      <c r="I13" s="18">
        <v>412.7</v>
      </c>
      <c r="J13" s="19">
        <v>450</v>
      </c>
    </row>
    <row r="14" spans="1:10" ht="15" customHeight="1" x14ac:dyDescent="0.25">
      <c r="A14" s="16">
        <v>71</v>
      </c>
      <c r="B14" s="16">
        <v>6171</v>
      </c>
      <c r="C14" s="16">
        <v>5169</v>
      </c>
      <c r="D14" s="17" t="s">
        <v>16</v>
      </c>
      <c r="E14" s="16">
        <v>617125</v>
      </c>
      <c r="F14" s="17" t="s">
        <v>256</v>
      </c>
      <c r="G14" s="16"/>
      <c r="H14" s="18">
        <v>100</v>
      </c>
      <c r="I14" s="18">
        <v>100</v>
      </c>
      <c r="J14" s="19">
        <v>0</v>
      </c>
    </row>
    <row r="15" spans="1:10" ht="15" customHeight="1" x14ac:dyDescent="0.25">
      <c r="A15" s="16">
        <v>71</v>
      </c>
      <c r="B15" s="16">
        <v>6171</v>
      </c>
      <c r="C15" s="16">
        <v>5175</v>
      </c>
      <c r="D15" s="17" t="s">
        <v>229</v>
      </c>
      <c r="E15" s="16">
        <v>61711</v>
      </c>
      <c r="F15" s="17" t="s">
        <v>255</v>
      </c>
      <c r="G15" s="16"/>
      <c r="H15" s="18">
        <v>0</v>
      </c>
      <c r="I15" s="18">
        <v>33.9</v>
      </c>
      <c r="J15" s="19">
        <v>50</v>
      </c>
    </row>
    <row r="16" spans="1:10" ht="15" customHeight="1" x14ac:dyDescent="0.25">
      <c r="A16" s="16">
        <v>71</v>
      </c>
      <c r="B16" s="16">
        <v>6171</v>
      </c>
      <c r="C16" s="16">
        <v>5194</v>
      </c>
      <c r="D16" s="17" t="s">
        <v>230</v>
      </c>
      <c r="E16" s="16">
        <v>61711</v>
      </c>
      <c r="F16" s="17" t="s">
        <v>255</v>
      </c>
      <c r="G16" s="16"/>
      <c r="H16" s="18">
        <v>170</v>
      </c>
      <c r="I16" s="18">
        <v>170</v>
      </c>
      <c r="J16" s="19">
        <v>150</v>
      </c>
    </row>
    <row r="17" spans="1:10" ht="15" customHeight="1" x14ac:dyDescent="0.25">
      <c r="A17" s="16">
        <v>71</v>
      </c>
      <c r="B17" s="16">
        <v>6171</v>
      </c>
      <c r="C17" s="16">
        <v>5909</v>
      </c>
      <c r="D17" s="17" t="s">
        <v>107</v>
      </c>
      <c r="E17" s="16"/>
      <c r="F17" s="17" t="s">
        <v>478</v>
      </c>
      <c r="G17" s="16"/>
      <c r="H17" s="18">
        <v>0</v>
      </c>
      <c r="I17" s="18">
        <v>500</v>
      </c>
      <c r="J17" s="19">
        <v>500</v>
      </c>
    </row>
    <row r="18" spans="1:10" ht="15" customHeight="1" x14ac:dyDescent="0.25">
      <c r="A18" s="16">
        <v>71</v>
      </c>
      <c r="B18" s="16">
        <v>6223</v>
      </c>
      <c r="C18" s="16">
        <v>5169</v>
      </c>
      <c r="D18" s="17" t="s">
        <v>16</v>
      </c>
      <c r="E18" s="16">
        <v>6223</v>
      </c>
      <c r="F18" s="17" t="s">
        <v>257</v>
      </c>
      <c r="G18" s="16"/>
      <c r="H18" s="18">
        <v>200</v>
      </c>
      <c r="I18" s="18">
        <v>182</v>
      </c>
      <c r="J18" s="19">
        <v>120</v>
      </c>
    </row>
    <row r="19" spans="1:10" ht="15" customHeight="1" x14ac:dyDescent="0.25">
      <c r="A19" s="16">
        <v>71</v>
      </c>
      <c r="B19" s="16">
        <v>6223</v>
      </c>
      <c r="C19" s="16">
        <v>5173</v>
      </c>
      <c r="D19" s="17" t="s">
        <v>226</v>
      </c>
      <c r="E19" s="16">
        <v>6223</v>
      </c>
      <c r="F19" s="17" t="s">
        <v>257</v>
      </c>
      <c r="G19" s="16"/>
      <c r="H19" s="18">
        <v>10</v>
      </c>
      <c r="I19" s="18">
        <v>10</v>
      </c>
      <c r="J19" s="19">
        <v>50</v>
      </c>
    </row>
    <row r="20" spans="1:10" ht="15" customHeight="1" x14ac:dyDescent="0.25">
      <c r="A20" s="16">
        <v>71</v>
      </c>
      <c r="B20" s="16">
        <v>6223</v>
      </c>
      <c r="C20" s="16">
        <v>5175</v>
      </c>
      <c r="D20" s="17" t="s">
        <v>229</v>
      </c>
      <c r="E20" s="16">
        <v>6223</v>
      </c>
      <c r="F20" s="17" t="s">
        <v>257</v>
      </c>
      <c r="G20" s="16"/>
      <c r="H20" s="18">
        <v>100</v>
      </c>
      <c r="I20" s="18">
        <v>118</v>
      </c>
      <c r="J20" s="19">
        <v>50</v>
      </c>
    </row>
    <row r="21" spans="1:10" ht="15" customHeight="1" x14ac:dyDescent="0.25">
      <c r="A21" s="16">
        <v>71</v>
      </c>
      <c r="B21" s="16">
        <v>6223</v>
      </c>
      <c r="C21" s="16">
        <v>5194</v>
      </c>
      <c r="D21" s="17" t="s">
        <v>230</v>
      </c>
      <c r="E21" s="16">
        <v>6223</v>
      </c>
      <c r="F21" s="17" t="s">
        <v>257</v>
      </c>
      <c r="G21" s="16"/>
      <c r="H21" s="18">
        <v>40</v>
      </c>
      <c r="I21" s="18">
        <v>40</v>
      </c>
      <c r="J21" s="19">
        <v>30</v>
      </c>
    </row>
    <row r="22" spans="1:10" ht="15" customHeight="1" x14ac:dyDescent="0.25">
      <c r="A22" s="16">
        <v>71</v>
      </c>
      <c r="B22" s="16">
        <v>6409</v>
      </c>
      <c r="C22" s="16">
        <v>5901</v>
      </c>
      <c r="D22" s="17" t="s">
        <v>258</v>
      </c>
      <c r="E22" s="16"/>
      <c r="F22" s="17"/>
      <c r="G22" s="16"/>
      <c r="H22" s="18">
        <v>0</v>
      </c>
      <c r="I22" s="18">
        <v>2075.9</v>
      </c>
      <c r="J22" s="19">
        <v>0</v>
      </c>
    </row>
    <row r="23" spans="1:10" ht="15" customHeight="1" x14ac:dyDescent="0.25">
      <c r="A23"/>
      <c r="B23"/>
      <c r="C23"/>
      <c r="D23"/>
      <c r="E23"/>
      <c r="F23"/>
      <c r="G23"/>
      <c r="H23"/>
      <c r="I23"/>
      <c r="J23"/>
    </row>
    <row r="24" spans="1:10" ht="15" customHeight="1" x14ac:dyDescent="0.25">
      <c r="A24" s="4" t="s">
        <v>427</v>
      </c>
      <c r="B24" s="4"/>
      <c r="C24" s="4"/>
      <c r="D24" s="5"/>
      <c r="E24" s="4"/>
      <c r="F24" s="5"/>
      <c r="G24" s="4"/>
      <c r="H24" s="10">
        <f>SUM(H3:H23)</f>
        <v>3155</v>
      </c>
      <c r="I24" s="10">
        <f>SUM(I3:I23)</f>
        <v>5730.9</v>
      </c>
      <c r="J24" s="11">
        <f>SUM(J3:J23)</f>
        <v>3485</v>
      </c>
    </row>
    <row r="25" spans="1:10" ht="15" customHeight="1" x14ac:dyDescent="0.25">
      <c r="A25"/>
      <c r="B25"/>
      <c r="C25"/>
      <c r="D25"/>
      <c r="E25"/>
      <c r="F25"/>
      <c r="G25"/>
      <c r="H25"/>
      <c r="I25"/>
      <c r="J25"/>
    </row>
    <row r="26" spans="1:10" ht="15" customHeight="1" x14ac:dyDescent="0.25">
      <c r="A26" s="16">
        <v>71</v>
      </c>
      <c r="B26" s="16">
        <v>6171</v>
      </c>
      <c r="C26" s="16">
        <v>6122</v>
      </c>
      <c r="D26" s="17" t="s">
        <v>153</v>
      </c>
      <c r="E26" s="16">
        <v>61711</v>
      </c>
      <c r="F26" s="17" t="s">
        <v>255</v>
      </c>
      <c r="G26" s="16"/>
      <c r="H26" s="18">
        <v>0</v>
      </c>
      <c r="I26" s="18">
        <v>100</v>
      </c>
      <c r="J26" s="19">
        <v>0</v>
      </c>
    </row>
    <row r="27" spans="1:10" ht="15" customHeight="1" x14ac:dyDescent="0.25">
      <c r="A27"/>
      <c r="B27"/>
      <c r="C27"/>
      <c r="D27"/>
      <c r="E27"/>
      <c r="F27"/>
      <c r="G27"/>
      <c r="H27"/>
      <c r="I27"/>
      <c r="J27"/>
    </row>
    <row r="28" spans="1:10" ht="15" customHeight="1" x14ac:dyDescent="0.25">
      <c r="A28" s="4" t="s">
        <v>426</v>
      </c>
      <c r="B28" s="4"/>
      <c r="C28" s="4"/>
      <c r="D28" s="5"/>
      <c r="E28" s="4"/>
      <c r="F28" s="5"/>
      <c r="G28" s="4"/>
      <c r="H28" s="10">
        <f>SUM(H25:H27)</f>
        <v>0</v>
      </c>
      <c r="I28" s="10">
        <f>SUM(I25:I27)</f>
        <v>100</v>
      </c>
      <c r="J28" s="11">
        <f>SUM(J25:J27)</f>
        <v>0</v>
      </c>
    </row>
    <row r="29" spans="1:10" ht="15" customHeight="1" x14ac:dyDescent="0.25">
      <c r="A29"/>
      <c r="B29"/>
      <c r="C29"/>
      <c r="D29"/>
      <c r="E29"/>
      <c r="F29"/>
      <c r="G29"/>
      <c r="H29"/>
      <c r="I29"/>
      <c r="J29"/>
    </row>
    <row r="30" spans="1:10" ht="15" customHeight="1" x14ac:dyDescent="0.25">
      <c r="A30" s="6" t="s">
        <v>425</v>
      </c>
      <c r="B30" s="6"/>
      <c r="C30" s="6"/>
      <c r="D30" s="7"/>
      <c r="E30" s="6"/>
      <c r="F30" s="7"/>
      <c r="G30" s="6"/>
      <c r="H30" s="12">
        <f>H24+H28</f>
        <v>3155</v>
      </c>
      <c r="I30" s="12">
        <f>I24+I28</f>
        <v>5830.9</v>
      </c>
      <c r="J30" s="13">
        <f>J24+J28</f>
        <v>3485</v>
      </c>
    </row>
    <row r="31" spans="1:10" ht="15" customHeight="1" x14ac:dyDescent="0.25">
      <c r="A31"/>
      <c r="B31"/>
      <c r="C31"/>
      <c r="D31"/>
      <c r="E31"/>
      <c r="F31"/>
      <c r="G31"/>
      <c r="H31"/>
      <c r="I31"/>
      <c r="J31"/>
    </row>
    <row r="32" spans="1:10" s="22" customFormat="1" ht="30" customHeight="1" x14ac:dyDescent="0.25">
      <c r="A32" s="48" t="s">
        <v>429</v>
      </c>
      <c r="B32" s="47"/>
      <c r="C32" s="47"/>
      <c r="D32" s="47"/>
      <c r="E32" s="47"/>
      <c r="F32" s="47"/>
      <c r="G32" s="47"/>
      <c r="H32" s="47"/>
      <c r="I32" s="47"/>
      <c r="J32" s="47"/>
    </row>
    <row r="33" spans="1:10" ht="15" customHeight="1" x14ac:dyDescent="0.25">
      <c r="A33"/>
      <c r="B33"/>
      <c r="C33"/>
      <c r="D33"/>
      <c r="E33"/>
      <c r="F33"/>
      <c r="G33"/>
      <c r="H33"/>
      <c r="I33"/>
      <c r="J33"/>
    </row>
    <row r="34" spans="1:10" ht="15" customHeight="1" x14ac:dyDescent="0.25">
      <c r="A34" s="16">
        <v>72</v>
      </c>
      <c r="B34" s="16"/>
      <c r="C34" s="16">
        <v>4116</v>
      </c>
      <c r="D34" s="17" t="s">
        <v>31</v>
      </c>
      <c r="E34" s="16"/>
      <c r="F34" s="17"/>
      <c r="G34" s="16">
        <v>33092</v>
      </c>
      <c r="H34" s="18">
        <v>0</v>
      </c>
      <c r="I34" s="18">
        <v>0</v>
      </c>
      <c r="J34" s="19">
        <v>1660</v>
      </c>
    </row>
    <row r="35" spans="1:10" ht="15" customHeight="1" x14ac:dyDescent="0.25">
      <c r="A35" s="16">
        <v>72</v>
      </c>
      <c r="B35" s="16"/>
      <c r="C35" s="16">
        <v>4116</v>
      </c>
      <c r="D35" s="17" t="s">
        <v>31</v>
      </c>
      <c r="E35" s="16">
        <v>133063</v>
      </c>
      <c r="F35" s="17" t="s">
        <v>259</v>
      </c>
      <c r="G35" s="16">
        <v>33063</v>
      </c>
      <c r="H35" s="18">
        <v>2470</v>
      </c>
      <c r="I35" s="18">
        <v>2470</v>
      </c>
      <c r="J35" s="19">
        <v>0</v>
      </c>
    </row>
    <row r="36" spans="1:10" ht="15" customHeight="1" x14ac:dyDescent="0.25">
      <c r="A36"/>
      <c r="B36"/>
      <c r="C36"/>
      <c r="D36"/>
      <c r="E36"/>
      <c r="F36"/>
      <c r="G36"/>
      <c r="H36"/>
      <c r="I36"/>
      <c r="J36"/>
    </row>
    <row r="37" spans="1:10" ht="15" customHeight="1" x14ac:dyDescent="0.25">
      <c r="A37" s="4" t="s">
        <v>424</v>
      </c>
      <c r="B37" s="4"/>
      <c r="C37" s="4"/>
      <c r="D37" s="5"/>
      <c r="E37" s="4"/>
      <c r="F37" s="5"/>
      <c r="G37" s="4"/>
      <c r="H37" s="10">
        <f>SUM(H33:H36)</f>
        <v>2470</v>
      </c>
      <c r="I37" s="10">
        <f>SUM(I33:I36)</f>
        <v>2470</v>
      </c>
      <c r="J37" s="11">
        <f>SUM(J33:J36)</f>
        <v>1660</v>
      </c>
    </row>
    <row r="38" spans="1:10" ht="15" customHeight="1" x14ac:dyDescent="0.25">
      <c r="A38"/>
      <c r="B38"/>
      <c r="C38"/>
      <c r="D38"/>
      <c r="E38"/>
      <c r="F38"/>
      <c r="G38"/>
      <c r="H38"/>
      <c r="I38"/>
      <c r="J38"/>
    </row>
    <row r="39" spans="1:10" ht="15" customHeight="1" x14ac:dyDescent="0.25">
      <c r="A39" s="6" t="s">
        <v>423</v>
      </c>
      <c r="B39" s="6"/>
      <c r="C39" s="6"/>
      <c r="D39" s="7"/>
      <c r="E39" s="6"/>
      <c r="F39" s="7"/>
      <c r="G39" s="6"/>
      <c r="H39" s="12">
        <f>H37</f>
        <v>2470</v>
      </c>
      <c r="I39" s="12">
        <f>I37</f>
        <v>2470</v>
      </c>
      <c r="J39" s="13">
        <f>J37</f>
        <v>1660</v>
      </c>
    </row>
    <row r="40" spans="1:10" ht="15" customHeight="1" x14ac:dyDescent="0.25">
      <c r="A40"/>
      <c r="B40"/>
      <c r="C40"/>
      <c r="D40"/>
      <c r="E40"/>
      <c r="F40"/>
      <c r="G40"/>
      <c r="H40"/>
      <c r="I40"/>
      <c r="J40"/>
    </row>
    <row r="41" spans="1:10" ht="15" customHeight="1" x14ac:dyDescent="0.25">
      <c r="A41" s="16">
        <v>72</v>
      </c>
      <c r="B41" s="16">
        <v>3299</v>
      </c>
      <c r="C41" s="16">
        <v>5011</v>
      </c>
      <c r="D41" s="17" t="s">
        <v>108</v>
      </c>
      <c r="E41" s="16"/>
      <c r="F41" s="17"/>
      <c r="G41" s="16">
        <v>33092</v>
      </c>
      <c r="H41" s="18">
        <v>3140</v>
      </c>
      <c r="I41" s="18">
        <v>2293.5</v>
      </c>
      <c r="J41" s="19">
        <v>2068</v>
      </c>
    </row>
    <row r="42" spans="1:10" ht="15" customHeight="1" x14ac:dyDescent="0.25">
      <c r="A42" s="16">
        <v>72</v>
      </c>
      <c r="B42" s="16">
        <v>3299</v>
      </c>
      <c r="C42" s="16">
        <v>5011</v>
      </c>
      <c r="D42" s="17" t="s">
        <v>108</v>
      </c>
      <c r="E42" s="16">
        <v>33063</v>
      </c>
      <c r="F42" s="17" t="s">
        <v>260</v>
      </c>
      <c r="G42" s="16"/>
      <c r="H42" s="18">
        <v>0</v>
      </c>
      <c r="I42" s="18">
        <v>56.9</v>
      </c>
      <c r="J42" s="19">
        <v>0</v>
      </c>
    </row>
    <row r="43" spans="1:10" ht="15" customHeight="1" x14ac:dyDescent="0.25">
      <c r="A43" s="16">
        <v>72</v>
      </c>
      <c r="B43" s="16">
        <v>3299</v>
      </c>
      <c r="C43" s="16">
        <v>5011</v>
      </c>
      <c r="D43" s="17" t="s">
        <v>108</v>
      </c>
      <c r="E43" s="16">
        <v>330631</v>
      </c>
      <c r="F43" s="17" t="s">
        <v>261</v>
      </c>
      <c r="G43" s="16">
        <v>33092</v>
      </c>
      <c r="H43" s="18">
        <v>0</v>
      </c>
      <c r="I43" s="18">
        <v>219.7</v>
      </c>
      <c r="J43" s="19">
        <v>0</v>
      </c>
    </row>
    <row r="44" spans="1:10" ht="15" customHeight="1" x14ac:dyDescent="0.25">
      <c r="A44" s="16">
        <v>72</v>
      </c>
      <c r="B44" s="16">
        <v>3299</v>
      </c>
      <c r="C44" s="16">
        <v>5021</v>
      </c>
      <c r="D44" s="17" t="s">
        <v>19</v>
      </c>
      <c r="E44" s="16"/>
      <c r="F44" s="17"/>
      <c r="G44" s="16">
        <v>33092</v>
      </c>
      <c r="H44" s="18">
        <v>0</v>
      </c>
      <c r="I44" s="18">
        <v>355.2</v>
      </c>
      <c r="J44" s="19">
        <v>0</v>
      </c>
    </row>
    <row r="45" spans="1:10" ht="15" customHeight="1" x14ac:dyDescent="0.25">
      <c r="A45" s="16">
        <v>72</v>
      </c>
      <c r="B45" s="16">
        <v>3299</v>
      </c>
      <c r="C45" s="16">
        <v>5021</v>
      </c>
      <c r="D45" s="17" t="s">
        <v>19</v>
      </c>
      <c r="E45" s="16">
        <v>33063</v>
      </c>
      <c r="F45" s="17" t="s">
        <v>260</v>
      </c>
      <c r="G45" s="16"/>
      <c r="H45" s="18">
        <v>0</v>
      </c>
      <c r="I45" s="18">
        <v>19.600000000000001</v>
      </c>
      <c r="J45" s="19">
        <v>0</v>
      </c>
    </row>
    <row r="46" spans="1:10" ht="15" customHeight="1" x14ac:dyDescent="0.25">
      <c r="A46" s="16">
        <v>72</v>
      </c>
      <c r="B46" s="16">
        <v>3299</v>
      </c>
      <c r="C46" s="16">
        <v>5021</v>
      </c>
      <c r="D46" s="17" t="s">
        <v>19</v>
      </c>
      <c r="E46" s="16">
        <v>330631</v>
      </c>
      <c r="F46" s="17" t="s">
        <v>261</v>
      </c>
      <c r="G46" s="16">
        <v>33092</v>
      </c>
      <c r="H46" s="18">
        <v>0</v>
      </c>
      <c r="I46" s="18">
        <v>15.7</v>
      </c>
      <c r="J46" s="19">
        <v>0</v>
      </c>
    </row>
    <row r="47" spans="1:10" ht="15" customHeight="1" x14ac:dyDescent="0.25">
      <c r="A47" s="16">
        <v>72</v>
      </c>
      <c r="B47" s="16">
        <v>3299</v>
      </c>
      <c r="C47" s="16">
        <v>5031</v>
      </c>
      <c r="D47" s="17" t="s">
        <v>133</v>
      </c>
      <c r="E47" s="16"/>
      <c r="F47" s="17"/>
      <c r="G47" s="16">
        <v>33092</v>
      </c>
      <c r="H47" s="18">
        <v>0</v>
      </c>
      <c r="I47" s="18">
        <v>284.7</v>
      </c>
      <c r="J47" s="19">
        <v>0</v>
      </c>
    </row>
    <row r="48" spans="1:10" ht="15" customHeight="1" x14ac:dyDescent="0.25">
      <c r="A48" s="16">
        <v>72</v>
      </c>
      <c r="B48" s="16">
        <v>3299</v>
      </c>
      <c r="C48" s="16">
        <v>5031</v>
      </c>
      <c r="D48" s="17" t="s">
        <v>133</v>
      </c>
      <c r="E48" s="16">
        <v>33063</v>
      </c>
      <c r="F48" s="17" t="s">
        <v>260</v>
      </c>
      <c r="G48" s="16"/>
      <c r="H48" s="18">
        <v>0</v>
      </c>
      <c r="I48" s="18">
        <v>17.899999999999999</v>
      </c>
      <c r="J48" s="19">
        <v>0</v>
      </c>
    </row>
    <row r="49" spans="1:10" ht="15" customHeight="1" x14ac:dyDescent="0.25">
      <c r="A49" s="16">
        <v>72</v>
      </c>
      <c r="B49" s="16">
        <v>3299</v>
      </c>
      <c r="C49" s="16">
        <v>5031</v>
      </c>
      <c r="D49" s="17" t="s">
        <v>133</v>
      </c>
      <c r="E49" s="16">
        <v>330631</v>
      </c>
      <c r="F49" s="17" t="s">
        <v>261</v>
      </c>
      <c r="G49" s="16">
        <v>33092</v>
      </c>
      <c r="H49" s="18">
        <v>0</v>
      </c>
      <c r="I49" s="18">
        <v>54.7</v>
      </c>
      <c r="J49" s="19">
        <v>0</v>
      </c>
    </row>
    <row r="50" spans="1:10" ht="15" customHeight="1" x14ac:dyDescent="0.25">
      <c r="A50" s="16">
        <v>72</v>
      </c>
      <c r="B50" s="16">
        <v>3299</v>
      </c>
      <c r="C50" s="16">
        <v>5032</v>
      </c>
      <c r="D50" s="17" t="s">
        <v>134</v>
      </c>
      <c r="E50" s="16"/>
      <c r="F50" s="17"/>
      <c r="G50" s="16">
        <v>33092</v>
      </c>
      <c r="H50" s="18">
        <v>0</v>
      </c>
      <c r="I50" s="18">
        <v>103.3</v>
      </c>
      <c r="J50" s="19">
        <v>0</v>
      </c>
    </row>
    <row r="51" spans="1:10" ht="15" customHeight="1" x14ac:dyDescent="0.25">
      <c r="A51" s="16">
        <v>72</v>
      </c>
      <c r="B51" s="16">
        <v>3299</v>
      </c>
      <c r="C51" s="16">
        <v>5032</v>
      </c>
      <c r="D51" s="17" t="s">
        <v>134</v>
      </c>
      <c r="E51" s="16">
        <v>33063</v>
      </c>
      <c r="F51" s="17" t="s">
        <v>260</v>
      </c>
      <c r="G51" s="16"/>
      <c r="H51" s="18">
        <v>0</v>
      </c>
      <c r="I51" s="18">
        <v>6.6</v>
      </c>
      <c r="J51" s="19">
        <v>0</v>
      </c>
    </row>
    <row r="52" spans="1:10" ht="15" customHeight="1" x14ac:dyDescent="0.25">
      <c r="A52" s="16">
        <v>72</v>
      </c>
      <c r="B52" s="16">
        <v>3299</v>
      </c>
      <c r="C52" s="16">
        <v>5032</v>
      </c>
      <c r="D52" s="17" t="s">
        <v>134</v>
      </c>
      <c r="E52" s="16">
        <v>330631</v>
      </c>
      <c r="F52" s="17" t="s">
        <v>261</v>
      </c>
      <c r="G52" s="16">
        <v>33092</v>
      </c>
      <c r="H52" s="18">
        <v>0</v>
      </c>
      <c r="I52" s="18">
        <v>19.899999999999999</v>
      </c>
      <c r="J52" s="19">
        <v>0</v>
      </c>
    </row>
    <row r="53" spans="1:10" ht="15" customHeight="1" x14ac:dyDescent="0.25">
      <c r="A53" s="16">
        <v>72</v>
      </c>
      <c r="B53" s="16">
        <v>3299</v>
      </c>
      <c r="C53" s="16">
        <v>5038</v>
      </c>
      <c r="D53" s="17" t="s">
        <v>224</v>
      </c>
      <c r="E53" s="16">
        <v>33063</v>
      </c>
      <c r="F53" s="17" t="s">
        <v>260</v>
      </c>
      <c r="G53" s="16"/>
      <c r="H53" s="18">
        <v>0</v>
      </c>
      <c r="I53" s="18">
        <v>6.2</v>
      </c>
      <c r="J53" s="19">
        <v>0</v>
      </c>
    </row>
    <row r="54" spans="1:10" ht="15" customHeight="1" x14ac:dyDescent="0.25">
      <c r="A54" s="16">
        <v>72</v>
      </c>
      <c r="B54" s="16">
        <v>3299</v>
      </c>
      <c r="C54" s="16">
        <v>5139</v>
      </c>
      <c r="D54" s="17" t="s">
        <v>21</v>
      </c>
      <c r="E54" s="16">
        <v>33063</v>
      </c>
      <c r="F54" s="17" t="s">
        <v>260</v>
      </c>
      <c r="G54" s="16"/>
      <c r="H54" s="18">
        <v>0</v>
      </c>
      <c r="I54" s="18">
        <v>1.3</v>
      </c>
      <c r="J54" s="19">
        <v>0</v>
      </c>
    </row>
    <row r="55" spans="1:10" ht="15" customHeight="1" x14ac:dyDescent="0.25">
      <c r="A55" s="16">
        <v>72</v>
      </c>
      <c r="B55" s="16">
        <v>3299</v>
      </c>
      <c r="C55" s="16">
        <v>5139</v>
      </c>
      <c r="D55" s="17" t="s">
        <v>21</v>
      </c>
      <c r="E55" s="16">
        <v>330631</v>
      </c>
      <c r="F55" s="17" t="s">
        <v>261</v>
      </c>
      <c r="G55" s="16">
        <v>33092</v>
      </c>
      <c r="H55" s="18">
        <v>0</v>
      </c>
      <c r="I55" s="18">
        <v>25.1</v>
      </c>
      <c r="J55" s="19">
        <v>0</v>
      </c>
    </row>
    <row r="56" spans="1:10" ht="15" customHeight="1" x14ac:dyDescent="0.25">
      <c r="A56" s="16">
        <v>72</v>
      </c>
      <c r="B56" s="16">
        <v>3299</v>
      </c>
      <c r="C56" s="16">
        <v>5167</v>
      </c>
      <c r="D56" s="17" t="s">
        <v>25</v>
      </c>
      <c r="E56" s="16">
        <v>33063</v>
      </c>
      <c r="F56" s="17" t="s">
        <v>260</v>
      </c>
      <c r="G56" s="16"/>
      <c r="H56" s="18">
        <v>0</v>
      </c>
      <c r="I56" s="18">
        <v>0.5</v>
      </c>
      <c r="J56" s="19">
        <v>0</v>
      </c>
    </row>
    <row r="57" spans="1:10" ht="15" customHeight="1" x14ac:dyDescent="0.25">
      <c r="A57" s="16">
        <v>72</v>
      </c>
      <c r="B57" s="16">
        <v>3299</v>
      </c>
      <c r="C57" s="16">
        <v>5167</v>
      </c>
      <c r="D57" s="17" t="s">
        <v>25</v>
      </c>
      <c r="E57" s="16">
        <v>330631</v>
      </c>
      <c r="F57" s="17" t="s">
        <v>261</v>
      </c>
      <c r="G57" s="16">
        <v>33092</v>
      </c>
      <c r="H57" s="18">
        <v>0</v>
      </c>
      <c r="I57" s="18">
        <v>9.3000000000000007</v>
      </c>
      <c r="J57" s="19">
        <v>0</v>
      </c>
    </row>
    <row r="58" spans="1:10" ht="15" customHeight="1" x14ac:dyDescent="0.25">
      <c r="A58" s="16">
        <v>72</v>
      </c>
      <c r="B58" s="16">
        <v>3299</v>
      </c>
      <c r="C58" s="16">
        <v>5169</v>
      </c>
      <c r="D58" s="17" t="s">
        <v>16</v>
      </c>
      <c r="E58" s="16">
        <v>33063</v>
      </c>
      <c r="F58" s="17" t="s">
        <v>260</v>
      </c>
      <c r="G58" s="16"/>
      <c r="H58" s="18">
        <v>0</v>
      </c>
      <c r="I58" s="18">
        <v>10</v>
      </c>
      <c r="J58" s="19">
        <v>0</v>
      </c>
    </row>
    <row r="59" spans="1:10" ht="15" customHeight="1" x14ac:dyDescent="0.25">
      <c r="A59" s="16">
        <v>72</v>
      </c>
      <c r="B59" s="16">
        <v>3299</v>
      </c>
      <c r="C59" s="16">
        <v>5169</v>
      </c>
      <c r="D59" s="17" t="s">
        <v>16</v>
      </c>
      <c r="E59" s="16">
        <v>330631</v>
      </c>
      <c r="F59" s="17" t="s">
        <v>261</v>
      </c>
      <c r="G59" s="16">
        <v>33092</v>
      </c>
      <c r="H59" s="18">
        <v>0</v>
      </c>
      <c r="I59" s="18">
        <v>189.2</v>
      </c>
      <c r="J59" s="19">
        <v>0</v>
      </c>
    </row>
    <row r="60" spans="1:10" ht="15" customHeight="1" x14ac:dyDescent="0.25">
      <c r="A60" s="16">
        <v>72</v>
      </c>
      <c r="B60" s="16">
        <v>3299</v>
      </c>
      <c r="C60" s="16">
        <v>5173</v>
      </c>
      <c r="D60" s="17" t="s">
        <v>226</v>
      </c>
      <c r="E60" s="16">
        <v>33063</v>
      </c>
      <c r="F60" s="17" t="s">
        <v>260</v>
      </c>
      <c r="G60" s="16"/>
      <c r="H60" s="18">
        <v>0</v>
      </c>
      <c r="I60" s="18">
        <v>1.1000000000000001</v>
      </c>
      <c r="J60" s="19">
        <v>0</v>
      </c>
    </row>
    <row r="61" spans="1:10" ht="15" customHeight="1" x14ac:dyDescent="0.25">
      <c r="A61" s="16">
        <v>72</v>
      </c>
      <c r="B61" s="16">
        <v>3299</v>
      </c>
      <c r="C61" s="16">
        <v>5173</v>
      </c>
      <c r="D61" s="17" t="s">
        <v>226</v>
      </c>
      <c r="E61" s="16">
        <v>330631</v>
      </c>
      <c r="F61" s="17" t="s">
        <v>261</v>
      </c>
      <c r="G61" s="16">
        <v>33092</v>
      </c>
      <c r="H61" s="18">
        <v>0</v>
      </c>
      <c r="I61" s="18">
        <v>20.399999999999999</v>
      </c>
      <c r="J61" s="19">
        <v>0</v>
      </c>
    </row>
    <row r="62" spans="1:10" ht="15" customHeight="1" x14ac:dyDescent="0.25">
      <c r="A62" s="16">
        <v>72</v>
      </c>
      <c r="B62" s="16">
        <v>3299</v>
      </c>
      <c r="C62" s="16">
        <v>5175</v>
      </c>
      <c r="D62" s="17" t="s">
        <v>229</v>
      </c>
      <c r="E62" s="16">
        <v>33063</v>
      </c>
      <c r="F62" s="17" t="s">
        <v>260</v>
      </c>
      <c r="G62" s="16"/>
      <c r="H62" s="18">
        <v>0</v>
      </c>
      <c r="I62" s="18">
        <v>2.2000000000000002</v>
      </c>
      <c r="J62" s="19">
        <v>0</v>
      </c>
    </row>
    <row r="63" spans="1:10" ht="15" customHeight="1" x14ac:dyDescent="0.25">
      <c r="A63" s="16">
        <v>72</v>
      </c>
      <c r="B63" s="16">
        <v>3299</v>
      </c>
      <c r="C63" s="16">
        <v>5175</v>
      </c>
      <c r="D63" s="17" t="s">
        <v>229</v>
      </c>
      <c r="E63" s="16">
        <v>330631</v>
      </c>
      <c r="F63" s="17" t="s">
        <v>261</v>
      </c>
      <c r="G63" s="16">
        <v>33092</v>
      </c>
      <c r="H63" s="18">
        <v>0</v>
      </c>
      <c r="I63" s="18">
        <v>41</v>
      </c>
      <c r="J63" s="19">
        <v>0</v>
      </c>
    </row>
    <row r="64" spans="1:10" ht="15" customHeight="1" x14ac:dyDescent="0.25">
      <c r="A64"/>
      <c r="B64"/>
      <c r="C64"/>
      <c r="D64"/>
      <c r="E64"/>
      <c r="F64"/>
      <c r="G64"/>
      <c r="H64"/>
      <c r="I64"/>
      <c r="J64"/>
    </row>
    <row r="65" spans="1:10" ht="15" customHeight="1" x14ac:dyDescent="0.25">
      <c r="A65" s="4" t="s">
        <v>422</v>
      </c>
      <c r="B65" s="4"/>
      <c r="C65" s="4"/>
      <c r="D65" s="5"/>
      <c r="E65" s="4"/>
      <c r="F65" s="5"/>
      <c r="G65" s="4"/>
      <c r="H65" s="10">
        <f>SUM(H40:H64)</f>
        <v>3140</v>
      </c>
      <c r="I65" s="10">
        <f>SUM(I40:I64)</f>
        <v>3753.9999999999991</v>
      </c>
      <c r="J65" s="11">
        <f>SUM(J40:J64)</f>
        <v>2068</v>
      </c>
    </row>
    <row r="66" spans="1:10" ht="15" customHeight="1" x14ac:dyDescent="0.25">
      <c r="A66"/>
      <c r="B66"/>
      <c r="C66"/>
      <c r="D66"/>
      <c r="E66"/>
      <c r="F66"/>
      <c r="G66"/>
      <c r="H66"/>
      <c r="I66"/>
      <c r="J66"/>
    </row>
    <row r="67" spans="1:10" ht="15" customHeight="1" x14ac:dyDescent="0.25">
      <c r="A67" s="6" t="s">
        <v>421</v>
      </c>
      <c r="B67" s="6"/>
      <c r="C67" s="6"/>
      <c r="D67" s="7"/>
      <c r="E67" s="6"/>
      <c r="F67" s="7"/>
      <c r="G67" s="6"/>
      <c r="H67" s="12">
        <f>H65</f>
        <v>3140</v>
      </c>
      <c r="I67" s="12">
        <f>I65</f>
        <v>3753.9999999999991</v>
      </c>
      <c r="J67" s="13">
        <f>J65</f>
        <v>2068</v>
      </c>
    </row>
    <row r="68" spans="1:10" ht="15" customHeight="1" x14ac:dyDescent="0.25">
      <c r="A68"/>
      <c r="B68"/>
      <c r="C68"/>
      <c r="D68"/>
      <c r="E68"/>
      <c r="F68"/>
      <c r="G68"/>
      <c r="H68"/>
      <c r="I68"/>
      <c r="J68"/>
    </row>
    <row r="69" spans="1:10" s="22" customFormat="1" ht="30" customHeight="1" x14ac:dyDescent="0.25">
      <c r="A69" s="48" t="s">
        <v>428</v>
      </c>
      <c r="B69" s="47"/>
      <c r="C69" s="47"/>
      <c r="D69" s="47"/>
      <c r="E69" s="47"/>
      <c r="F69" s="47"/>
      <c r="G69" s="47"/>
      <c r="H69" s="47"/>
      <c r="I69" s="47"/>
      <c r="J69" s="47"/>
    </row>
    <row r="70" spans="1:10" ht="15" customHeight="1" x14ac:dyDescent="0.25">
      <c r="A70"/>
      <c r="B70"/>
      <c r="C70"/>
      <c r="D70"/>
      <c r="E70"/>
      <c r="F70"/>
      <c r="G70"/>
      <c r="H70"/>
      <c r="I70"/>
      <c r="J70"/>
    </row>
    <row r="71" spans="1:10" ht="15" customHeight="1" x14ac:dyDescent="0.25">
      <c r="A71" s="16">
        <v>73</v>
      </c>
      <c r="B71" s="16">
        <v>3399</v>
      </c>
      <c r="C71" s="16">
        <v>2111</v>
      </c>
      <c r="D71" s="17" t="s">
        <v>37</v>
      </c>
      <c r="E71" s="16"/>
      <c r="F71" s="17"/>
      <c r="G71" s="16"/>
      <c r="H71" s="18">
        <v>0</v>
      </c>
      <c r="I71" s="18">
        <v>153</v>
      </c>
      <c r="J71" s="19">
        <v>0</v>
      </c>
    </row>
    <row r="72" spans="1:10" ht="15" customHeight="1" x14ac:dyDescent="0.25">
      <c r="A72" s="16">
        <v>73</v>
      </c>
      <c r="B72" s="16">
        <v>3399</v>
      </c>
      <c r="C72" s="16">
        <v>2111</v>
      </c>
      <c r="D72" s="17" t="s">
        <v>37</v>
      </c>
      <c r="E72" s="16">
        <v>2016</v>
      </c>
      <c r="F72" s="17" t="s">
        <v>262</v>
      </c>
      <c r="G72" s="16"/>
      <c r="H72" s="18">
        <v>0</v>
      </c>
      <c r="I72" s="18">
        <v>122.4</v>
      </c>
      <c r="J72" s="19">
        <v>0</v>
      </c>
    </row>
    <row r="73" spans="1:10" ht="15" customHeight="1" x14ac:dyDescent="0.25">
      <c r="A73" s="16">
        <v>73</v>
      </c>
      <c r="B73" s="16">
        <v>3399</v>
      </c>
      <c r="C73" s="16">
        <v>2321</v>
      </c>
      <c r="D73" s="17" t="s">
        <v>263</v>
      </c>
      <c r="E73" s="16">
        <v>2016</v>
      </c>
      <c r="F73" s="17" t="s">
        <v>262</v>
      </c>
      <c r="G73" s="16"/>
      <c r="H73" s="18">
        <v>0</v>
      </c>
      <c r="I73" s="18">
        <v>10</v>
      </c>
      <c r="J73" s="19">
        <v>0</v>
      </c>
    </row>
    <row r="74" spans="1:10" ht="15" customHeight="1" x14ac:dyDescent="0.25">
      <c r="A74" s="16">
        <v>73</v>
      </c>
      <c r="B74" s="16">
        <v>3613</v>
      </c>
      <c r="C74" s="16">
        <v>2132</v>
      </c>
      <c r="D74" s="17" t="s">
        <v>118</v>
      </c>
      <c r="E74" s="16">
        <v>392126</v>
      </c>
      <c r="F74" s="17" t="s">
        <v>172</v>
      </c>
      <c r="G74" s="16"/>
      <c r="H74" s="18">
        <v>150</v>
      </c>
      <c r="I74" s="18">
        <v>205</v>
      </c>
      <c r="J74" s="19">
        <v>0</v>
      </c>
    </row>
    <row r="75" spans="1:10" ht="15" customHeight="1" x14ac:dyDescent="0.25">
      <c r="A75"/>
      <c r="B75"/>
      <c r="C75"/>
      <c r="D75"/>
      <c r="E75"/>
      <c r="F75"/>
      <c r="G75"/>
      <c r="H75"/>
      <c r="I75"/>
      <c r="J75"/>
    </row>
    <row r="76" spans="1:10" ht="15" customHeight="1" x14ac:dyDescent="0.25">
      <c r="A76" s="4" t="s">
        <v>420</v>
      </c>
      <c r="B76" s="4"/>
      <c r="C76" s="4"/>
      <c r="D76" s="5"/>
      <c r="E76" s="4"/>
      <c r="F76" s="5"/>
      <c r="G76" s="4"/>
      <c r="H76" s="10">
        <f>SUM(H70:H75)</f>
        <v>150</v>
      </c>
      <c r="I76" s="10">
        <f>SUM(I70:I75)</f>
        <v>490.4</v>
      </c>
      <c r="J76" s="11">
        <f>SUM(J70:J75)</f>
        <v>0</v>
      </c>
    </row>
    <row r="77" spans="1:10" ht="15" customHeight="1" x14ac:dyDescent="0.25">
      <c r="A77"/>
      <c r="B77"/>
      <c r="C77"/>
      <c r="D77"/>
      <c r="E77"/>
      <c r="F77"/>
      <c r="G77"/>
      <c r="H77"/>
      <c r="I77"/>
      <c r="J77"/>
    </row>
    <row r="78" spans="1:10" ht="15" customHeight="1" x14ac:dyDescent="0.25">
      <c r="A78" s="6" t="s">
        <v>419</v>
      </c>
      <c r="B78" s="6"/>
      <c r="C78" s="6"/>
      <c r="D78" s="7"/>
      <c r="E78" s="6"/>
      <c r="F78" s="7"/>
      <c r="G78" s="6"/>
      <c r="H78" s="12">
        <f>H76</f>
        <v>150</v>
      </c>
      <c r="I78" s="12">
        <f>I76</f>
        <v>490.4</v>
      </c>
      <c r="J78" s="13">
        <f>J76</f>
        <v>0</v>
      </c>
    </row>
    <row r="79" spans="1:10" ht="15" customHeight="1" x14ac:dyDescent="0.25">
      <c r="A79"/>
      <c r="B79"/>
      <c r="C79"/>
      <c r="D79"/>
      <c r="E79"/>
      <c r="F79"/>
      <c r="G79"/>
      <c r="H79"/>
      <c r="I79"/>
      <c r="J79"/>
    </row>
    <row r="80" spans="1:10" ht="15" customHeight="1" x14ac:dyDescent="0.25">
      <c r="A80" s="16">
        <v>73</v>
      </c>
      <c r="B80" s="16">
        <v>3349</v>
      </c>
      <c r="C80" s="16">
        <v>5021</v>
      </c>
      <c r="D80" s="17" t="s">
        <v>19</v>
      </c>
      <c r="E80" s="16"/>
      <c r="F80" s="17"/>
      <c r="G80" s="16"/>
      <c r="H80" s="18">
        <v>0</v>
      </c>
      <c r="I80" s="18">
        <v>3.8</v>
      </c>
      <c r="J80" s="19">
        <v>0</v>
      </c>
    </row>
    <row r="81" spans="1:10" ht="15" customHeight="1" x14ac:dyDescent="0.25">
      <c r="A81" s="16">
        <v>73</v>
      </c>
      <c r="B81" s="16">
        <v>3349</v>
      </c>
      <c r="C81" s="16">
        <v>5139</v>
      </c>
      <c r="D81" s="17" t="s">
        <v>21</v>
      </c>
      <c r="E81" s="16"/>
      <c r="F81" s="17"/>
      <c r="G81" s="16"/>
      <c r="H81" s="18">
        <v>500</v>
      </c>
      <c r="I81" s="18">
        <v>496.2</v>
      </c>
      <c r="J81" s="19">
        <v>500</v>
      </c>
    </row>
    <row r="82" spans="1:10" ht="15" customHeight="1" x14ac:dyDescent="0.25">
      <c r="A82" s="16">
        <v>73</v>
      </c>
      <c r="B82" s="16">
        <v>3399</v>
      </c>
      <c r="C82" s="16">
        <v>5011</v>
      </c>
      <c r="D82" s="17" t="s">
        <v>108</v>
      </c>
      <c r="E82" s="16">
        <v>2016</v>
      </c>
      <c r="F82" s="17" t="s">
        <v>262</v>
      </c>
      <c r="G82" s="16"/>
      <c r="H82" s="18">
        <v>0</v>
      </c>
      <c r="I82" s="18">
        <v>4</v>
      </c>
      <c r="J82" s="19">
        <v>0</v>
      </c>
    </row>
    <row r="83" spans="1:10" ht="15" customHeight="1" x14ac:dyDescent="0.25">
      <c r="A83" s="16">
        <v>73</v>
      </c>
      <c r="B83" s="16">
        <v>3399</v>
      </c>
      <c r="C83" s="16">
        <v>5021</v>
      </c>
      <c r="D83" s="17" t="s">
        <v>19</v>
      </c>
      <c r="E83" s="16">
        <v>33992541</v>
      </c>
      <c r="F83" s="17" t="s">
        <v>264</v>
      </c>
      <c r="G83" s="16"/>
      <c r="H83" s="18">
        <v>0</v>
      </c>
      <c r="I83" s="18">
        <v>4.0999999999999996</v>
      </c>
      <c r="J83" s="19">
        <v>0</v>
      </c>
    </row>
    <row r="84" spans="1:10" ht="15" customHeight="1" x14ac:dyDescent="0.25">
      <c r="A84" s="16">
        <v>73</v>
      </c>
      <c r="B84" s="16">
        <v>3399</v>
      </c>
      <c r="C84" s="16">
        <v>5139</v>
      </c>
      <c r="D84" s="17" t="s">
        <v>21</v>
      </c>
      <c r="E84" s="16">
        <v>2016</v>
      </c>
      <c r="F84" s="17" t="s">
        <v>262</v>
      </c>
      <c r="G84" s="16"/>
      <c r="H84" s="18">
        <v>0</v>
      </c>
      <c r="I84" s="18">
        <v>6.7</v>
      </c>
      <c r="J84" s="19">
        <v>0</v>
      </c>
    </row>
    <row r="85" spans="1:10" ht="15" customHeight="1" x14ac:dyDescent="0.25">
      <c r="A85" s="16">
        <v>73</v>
      </c>
      <c r="B85" s="16">
        <v>3399</v>
      </c>
      <c r="C85" s="16">
        <v>5139</v>
      </c>
      <c r="D85" s="17" t="s">
        <v>21</v>
      </c>
      <c r="E85" s="16">
        <v>33992</v>
      </c>
      <c r="F85" s="17" t="s">
        <v>265</v>
      </c>
      <c r="G85" s="16"/>
      <c r="H85" s="18">
        <v>0</v>
      </c>
      <c r="I85" s="18">
        <v>114.2</v>
      </c>
      <c r="J85" s="19">
        <v>0</v>
      </c>
    </row>
    <row r="86" spans="1:10" ht="15" customHeight="1" x14ac:dyDescent="0.25">
      <c r="A86" s="16">
        <v>73</v>
      </c>
      <c r="B86" s="16">
        <v>3399</v>
      </c>
      <c r="C86" s="16">
        <v>5169</v>
      </c>
      <c r="D86" s="17" t="s">
        <v>16</v>
      </c>
      <c r="E86" s="16">
        <v>2016</v>
      </c>
      <c r="F86" s="17" t="s">
        <v>262</v>
      </c>
      <c r="G86" s="16"/>
      <c r="H86" s="18">
        <v>90</v>
      </c>
      <c r="I86" s="18">
        <v>73.3</v>
      </c>
      <c r="J86" s="19">
        <v>90</v>
      </c>
    </row>
    <row r="87" spans="1:10" ht="15" customHeight="1" x14ac:dyDescent="0.25">
      <c r="A87" s="16">
        <v>73</v>
      </c>
      <c r="B87" s="16">
        <v>3399</v>
      </c>
      <c r="C87" s="16">
        <v>5169</v>
      </c>
      <c r="D87" s="17" t="s">
        <v>16</v>
      </c>
      <c r="E87" s="16">
        <v>33992</v>
      </c>
      <c r="F87" s="17" t="s">
        <v>265</v>
      </c>
      <c r="G87" s="16"/>
      <c r="H87" s="18">
        <v>350</v>
      </c>
      <c r="I87" s="18">
        <v>508.1</v>
      </c>
      <c r="J87" s="19">
        <v>500</v>
      </c>
    </row>
    <row r="88" spans="1:10" ht="15" customHeight="1" x14ac:dyDescent="0.25">
      <c r="A88" s="16">
        <v>73</v>
      </c>
      <c r="B88" s="16">
        <v>3399</v>
      </c>
      <c r="C88" s="16">
        <v>5175</v>
      </c>
      <c r="D88" s="17" t="s">
        <v>229</v>
      </c>
      <c r="E88" s="16">
        <v>2016</v>
      </c>
      <c r="F88" s="17" t="s">
        <v>262</v>
      </c>
      <c r="G88" s="16"/>
      <c r="H88" s="18">
        <v>0</v>
      </c>
      <c r="I88" s="18">
        <v>16</v>
      </c>
      <c r="J88" s="19">
        <v>0</v>
      </c>
    </row>
    <row r="89" spans="1:10" ht="15" customHeight="1" x14ac:dyDescent="0.25">
      <c r="A89" s="16">
        <v>73</v>
      </c>
      <c r="B89" s="16">
        <v>3399</v>
      </c>
      <c r="C89" s="16">
        <v>5175</v>
      </c>
      <c r="D89" s="17" t="s">
        <v>229</v>
      </c>
      <c r="E89" s="16">
        <v>33992</v>
      </c>
      <c r="F89" s="17" t="s">
        <v>265</v>
      </c>
      <c r="G89" s="16"/>
      <c r="H89" s="18">
        <v>0</v>
      </c>
      <c r="I89" s="18">
        <v>54</v>
      </c>
      <c r="J89" s="19">
        <v>0</v>
      </c>
    </row>
    <row r="90" spans="1:10" ht="15" customHeight="1" x14ac:dyDescent="0.25">
      <c r="A90" s="16">
        <v>73</v>
      </c>
      <c r="B90" s="16">
        <v>3613</v>
      </c>
      <c r="C90" s="16">
        <v>5137</v>
      </c>
      <c r="D90" s="17" t="s">
        <v>20</v>
      </c>
      <c r="E90" s="16"/>
      <c r="F90" s="17"/>
      <c r="G90" s="16"/>
      <c r="H90" s="18">
        <v>0</v>
      </c>
      <c r="I90" s="18">
        <v>5.4</v>
      </c>
      <c r="J90" s="19">
        <v>0</v>
      </c>
    </row>
    <row r="91" spans="1:10" ht="15" customHeight="1" x14ac:dyDescent="0.25">
      <c r="A91" s="16">
        <v>73</v>
      </c>
      <c r="B91" s="16">
        <v>3613</v>
      </c>
      <c r="C91" s="16">
        <v>5139</v>
      </c>
      <c r="D91" s="17" t="s">
        <v>21</v>
      </c>
      <c r="E91" s="16"/>
      <c r="F91" s="17"/>
      <c r="G91" s="16"/>
      <c r="H91" s="18">
        <v>0</v>
      </c>
      <c r="I91" s="18">
        <v>8.8000000000000007</v>
      </c>
      <c r="J91" s="19">
        <v>0</v>
      </c>
    </row>
    <row r="92" spans="1:10" ht="15" customHeight="1" x14ac:dyDescent="0.25">
      <c r="A92" s="16">
        <v>73</v>
      </c>
      <c r="B92" s="16">
        <v>3613</v>
      </c>
      <c r="C92" s="16">
        <v>5151</v>
      </c>
      <c r="D92" s="17" t="s">
        <v>166</v>
      </c>
      <c r="E92" s="16"/>
      <c r="F92" s="17"/>
      <c r="G92" s="16"/>
      <c r="H92" s="18">
        <v>15</v>
      </c>
      <c r="I92" s="18">
        <v>15</v>
      </c>
      <c r="J92" s="19">
        <v>20</v>
      </c>
    </row>
    <row r="93" spans="1:10" ht="15" customHeight="1" x14ac:dyDescent="0.25">
      <c r="A93" s="16">
        <v>73</v>
      </c>
      <c r="B93" s="16">
        <v>3613</v>
      </c>
      <c r="C93" s="16">
        <v>5153</v>
      </c>
      <c r="D93" s="17" t="s">
        <v>167</v>
      </c>
      <c r="E93" s="16"/>
      <c r="F93" s="17"/>
      <c r="G93" s="16"/>
      <c r="H93" s="18">
        <v>347</v>
      </c>
      <c r="I93" s="18">
        <v>341.6</v>
      </c>
      <c r="J93" s="19">
        <v>210</v>
      </c>
    </row>
    <row r="94" spans="1:10" ht="15" customHeight="1" x14ac:dyDescent="0.25">
      <c r="A94" s="16">
        <v>73</v>
      </c>
      <c r="B94" s="16">
        <v>3613</v>
      </c>
      <c r="C94" s="16">
        <v>5154</v>
      </c>
      <c r="D94" s="17" t="s">
        <v>168</v>
      </c>
      <c r="E94" s="16"/>
      <c r="F94" s="17"/>
      <c r="G94" s="16"/>
      <c r="H94" s="18">
        <v>433</v>
      </c>
      <c r="I94" s="18">
        <v>433</v>
      </c>
      <c r="J94" s="19">
        <v>480</v>
      </c>
    </row>
    <row r="95" spans="1:10" ht="15" customHeight="1" x14ac:dyDescent="0.25">
      <c r="A95" s="16">
        <v>73</v>
      </c>
      <c r="B95" s="16">
        <v>3613</v>
      </c>
      <c r="C95" s="16">
        <v>5169</v>
      </c>
      <c r="D95" s="17" t="s">
        <v>16</v>
      </c>
      <c r="E95" s="16"/>
      <c r="F95" s="17"/>
      <c r="G95" s="16"/>
      <c r="H95" s="18">
        <v>120</v>
      </c>
      <c r="I95" s="18">
        <v>111.2</v>
      </c>
      <c r="J95" s="19">
        <v>150</v>
      </c>
    </row>
    <row r="96" spans="1:10" ht="15" customHeight="1" x14ac:dyDescent="0.25">
      <c r="A96" s="16">
        <v>73</v>
      </c>
      <c r="B96" s="16">
        <v>6171</v>
      </c>
      <c r="C96" s="16">
        <v>5162</v>
      </c>
      <c r="D96" s="17" t="s">
        <v>23</v>
      </c>
      <c r="E96" s="16">
        <v>61714</v>
      </c>
      <c r="F96" s="17" t="s">
        <v>266</v>
      </c>
      <c r="G96" s="16"/>
      <c r="H96" s="18">
        <v>50</v>
      </c>
      <c r="I96" s="18">
        <v>50</v>
      </c>
      <c r="J96" s="19">
        <v>50</v>
      </c>
    </row>
    <row r="97" spans="1:10" ht="15" customHeight="1" x14ac:dyDescent="0.25">
      <c r="A97"/>
      <c r="B97"/>
      <c r="C97"/>
      <c r="D97"/>
      <c r="E97"/>
      <c r="F97"/>
      <c r="G97"/>
      <c r="H97"/>
      <c r="I97"/>
      <c r="J97"/>
    </row>
    <row r="98" spans="1:10" ht="15" customHeight="1" x14ac:dyDescent="0.25">
      <c r="A98" s="4" t="s">
        <v>418</v>
      </c>
      <c r="B98" s="4"/>
      <c r="C98" s="4"/>
      <c r="D98" s="5"/>
      <c r="E98" s="4"/>
      <c r="F98" s="5"/>
      <c r="G98" s="4"/>
      <c r="H98" s="10">
        <f>SUM(H79:H97)</f>
        <v>1905</v>
      </c>
      <c r="I98" s="10">
        <f>SUM(I79:I97)</f>
        <v>2245.4</v>
      </c>
      <c r="J98" s="11">
        <f>SUM(J79:J97)</f>
        <v>2000</v>
      </c>
    </row>
    <row r="99" spans="1:10" ht="15" customHeight="1" x14ac:dyDescent="0.25">
      <c r="A99"/>
      <c r="B99"/>
      <c r="C99"/>
      <c r="D99"/>
      <c r="E99"/>
      <c r="F99"/>
      <c r="G99"/>
      <c r="H99"/>
      <c r="I99"/>
      <c r="J99"/>
    </row>
    <row r="100" spans="1:10" ht="15" customHeight="1" x14ac:dyDescent="0.25">
      <c r="A100" s="6" t="s">
        <v>417</v>
      </c>
      <c r="B100" s="6"/>
      <c r="C100" s="6"/>
      <c r="D100" s="7"/>
      <c r="E100" s="6"/>
      <c r="F100" s="7"/>
      <c r="G100" s="6"/>
      <c r="H100" s="12">
        <f>H98</f>
        <v>1905</v>
      </c>
      <c r="I100" s="12">
        <f>I98</f>
        <v>2245.4</v>
      </c>
      <c r="J100" s="13">
        <f>J98</f>
        <v>2000</v>
      </c>
    </row>
    <row r="101" spans="1:10" ht="15" customHeight="1" x14ac:dyDescent="0.25">
      <c r="A101"/>
      <c r="B101"/>
      <c r="C101"/>
      <c r="D101"/>
      <c r="E101"/>
      <c r="F101"/>
      <c r="G101"/>
      <c r="H101"/>
      <c r="I101"/>
      <c r="J101"/>
    </row>
    <row r="102" spans="1:10" ht="15" customHeight="1" x14ac:dyDescent="0.25">
      <c r="A102" s="8" t="s">
        <v>416</v>
      </c>
      <c r="B102" s="8"/>
      <c r="C102" s="8"/>
      <c r="D102" s="9"/>
      <c r="E102" s="8"/>
      <c r="F102" s="9"/>
      <c r="G102" s="8"/>
      <c r="H102" s="14">
        <f>H39+H78</f>
        <v>2620</v>
      </c>
      <c r="I102" s="14">
        <f>I39+I78</f>
        <v>2960.4</v>
      </c>
      <c r="J102" s="15">
        <f>J39+J78</f>
        <v>1660</v>
      </c>
    </row>
    <row r="103" spans="1:10" ht="15" customHeight="1" x14ac:dyDescent="0.25">
      <c r="A103" s="8" t="s">
        <v>415</v>
      </c>
      <c r="B103" s="8"/>
      <c r="C103" s="8"/>
      <c r="D103" s="9"/>
      <c r="E103" s="8"/>
      <c r="F103" s="9"/>
      <c r="G103" s="8"/>
      <c r="H103" s="14">
        <f>H30+H67+H100</f>
        <v>8200</v>
      </c>
      <c r="I103" s="14">
        <f>I30+I67+I100</f>
        <v>11830.299999999997</v>
      </c>
      <c r="J103" s="15">
        <f>J30+J67+J100</f>
        <v>7553</v>
      </c>
    </row>
    <row r="106" spans="1:10" ht="15" customHeight="1" x14ac:dyDescent="0.25">
      <c r="J106" s="23"/>
    </row>
    <row r="108" spans="1:10" ht="15" customHeight="1" x14ac:dyDescent="0.25">
      <c r="J108" s="23"/>
    </row>
  </sheetData>
  <mergeCells count="4">
    <mergeCell ref="A1:J1"/>
    <mergeCell ref="A69:J69"/>
    <mergeCell ref="A32:J32"/>
    <mergeCell ref="A4:J4"/>
  </mergeCells>
  <pageMargins left="0.19685039369791668" right="0.19685039369791668" top="0.19685039369791668" bottom="0.39370078739583336" header="0.19685039369791668" footer="0.19685039369791668"/>
  <pageSetup paperSize="9" fitToHeight="0" orientation="portrait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50"/>
  <sheetViews>
    <sheetView zoomScale="74" zoomScaleNormal="74" workbookViewId="0">
      <pane ySplit="2" topLeftCell="A83" activePane="bottomLeft" state="frozenSplit"/>
      <selection pane="bottomLeft" activeCell="J3" sqref="J3"/>
    </sheetView>
  </sheetViews>
  <sheetFormatPr defaultRowHeight="15" customHeight="1" x14ac:dyDescent="0.25"/>
  <cols>
    <col min="1" max="3" width="5.5703125" style="1" customWidth="1"/>
    <col min="4" max="4" width="36.5703125" style="2" customWidth="1"/>
    <col min="5" max="5" width="8.5703125" style="1" customWidth="1"/>
    <col min="6" max="6" width="45.5703125" style="2" customWidth="1"/>
    <col min="7" max="7" width="9.140625" style="1" customWidth="1"/>
    <col min="8" max="10" width="15.5703125" style="3" customWidth="1"/>
    <col min="11" max="11" width="13.5703125" customWidth="1"/>
  </cols>
  <sheetData>
    <row r="1" spans="1:10" s="22" customFormat="1" ht="30" customHeight="1" x14ac:dyDescent="0.25">
      <c r="A1" s="46" t="s">
        <v>267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s="22" customFormat="1" ht="38.25" customHeight="1" x14ac:dyDescent="0.25">
      <c r="A2" s="20" t="s">
        <v>0</v>
      </c>
      <c r="B2" s="20" t="s">
        <v>1</v>
      </c>
      <c r="C2" s="20" t="s">
        <v>2</v>
      </c>
      <c r="D2" s="21" t="s">
        <v>3</v>
      </c>
      <c r="E2" s="20" t="s">
        <v>4</v>
      </c>
      <c r="F2" s="21" t="s">
        <v>5</v>
      </c>
      <c r="G2" s="20" t="s">
        <v>6</v>
      </c>
      <c r="H2" s="43" t="s">
        <v>476</v>
      </c>
      <c r="I2" s="43" t="s">
        <v>477</v>
      </c>
      <c r="J2" s="43" t="s">
        <v>508</v>
      </c>
    </row>
    <row r="3" spans="1:10" ht="15" customHeight="1" x14ac:dyDescent="0.25">
      <c r="A3"/>
      <c r="B3"/>
      <c r="C3"/>
      <c r="D3"/>
      <c r="E3"/>
      <c r="F3"/>
      <c r="G3"/>
      <c r="H3"/>
      <c r="I3"/>
      <c r="J3"/>
    </row>
    <row r="4" spans="1:10" s="22" customFormat="1" ht="30" customHeight="1" x14ac:dyDescent="0.25">
      <c r="A4" s="48" t="s">
        <v>442</v>
      </c>
      <c r="B4" s="47"/>
      <c r="C4" s="47"/>
      <c r="D4" s="47"/>
      <c r="E4" s="47"/>
      <c r="F4" s="47"/>
      <c r="G4" s="47"/>
      <c r="H4" s="47"/>
      <c r="I4" s="47"/>
      <c r="J4" s="47"/>
    </row>
    <row r="5" spans="1:10" ht="15" customHeight="1" x14ac:dyDescent="0.25">
      <c r="A5"/>
      <c r="B5"/>
      <c r="C5"/>
      <c r="D5"/>
      <c r="E5"/>
      <c r="F5"/>
      <c r="G5"/>
      <c r="H5"/>
      <c r="I5"/>
      <c r="J5"/>
    </row>
    <row r="6" spans="1:10" ht="15" customHeight="1" x14ac:dyDescent="0.25">
      <c r="A6" s="16">
        <v>81</v>
      </c>
      <c r="B6" s="16"/>
      <c r="C6" s="16">
        <v>4111</v>
      </c>
      <c r="D6" s="17" t="s">
        <v>268</v>
      </c>
      <c r="E6" s="16"/>
      <c r="F6" s="17"/>
      <c r="G6" s="16">
        <v>98071</v>
      </c>
      <c r="H6" s="18">
        <v>180</v>
      </c>
      <c r="I6" s="18">
        <v>182.5</v>
      </c>
      <c r="J6" s="19">
        <v>0</v>
      </c>
    </row>
    <row r="7" spans="1:10" ht="15" customHeight="1" x14ac:dyDescent="0.25">
      <c r="A7" s="16">
        <v>81</v>
      </c>
      <c r="B7" s="16"/>
      <c r="C7" s="16">
        <v>4111</v>
      </c>
      <c r="D7" s="17" t="s">
        <v>268</v>
      </c>
      <c r="E7" s="16"/>
      <c r="F7" s="17"/>
      <c r="G7" s="16">
        <v>98074</v>
      </c>
      <c r="H7" s="18">
        <v>0</v>
      </c>
      <c r="I7" s="18">
        <v>0</v>
      </c>
      <c r="J7" s="19">
        <v>180</v>
      </c>
    </row>
    <row r="8" spans="1:10" ht="15" customHeight="1" x14ac:dyDescent="0.25">
      <c r="A8" s="16">
        <v>81</v>
      </c>
      <c r="B8" s="16"/>
      <c r="C8" s="16">
        <v>4111</v>
      </c>
      <c r="D8" s="17" t="s">
        <v>268</v>
      </c>
      <c r="E8" s="16"/>
      <c r="F8" s="17"/>
      <c r="G8" s="16">
        <v>98193</v>
      </c>
      <c r="H8" s="18">
        <v>0</v>
      </c>
      <c r="I8" s="18">
        <v>2.6</v>
      </c>
      <c r="J8" s="19">
        <v>0</v>
      </c>
    </row>
    <row r="9" spans="1:10" ht="15" customHeight="1" x14ac:dyDescent="0.25">
      <c r="A9" s="16">
        <v>81</v>
      </c>
      <c r="B9" s="16"/>
      <c r="C9" s="16">
        <v>4111</v>
      </c>
      <c r="D9" s="17" t="s">
        <v>268</v>
      </c>
      <c r="E9" s="16"/>
      <c r="F9" s="17"/>
      <c r="G9" s="16">
        <v>98348</v>
      </c>
      <c r="H9" s="18">
        <v>0</v>
      </c>
      <c r="I9" s="18">
        <v>17</v>
      </c>
      <c r="J9" s="19">
        <v>0</v>
      </c>
    </row>
    <row r="10" spans="1:10" ht="15" customHeight="1" x14ac:dyDescent="0.25">
      <c r="A10" s="16">
        <v>81</v>
      </c>
      <c r="B10" s="16"/>
      <c r="C10" s="16">
        <v>4113</v>
      </c>
      <c r="D10" s="17" t="s">
        <v>269</v>
      </c>
      <c r="E10" s="16"/>
      <c r="F10" s="17"/>
      <c r="G10" s="16">
        <v>90002</v>
      </c>
      <c r="H10" s="18">
        <v>0</v>
      </c>
      <c r="I10" s="18">
        <v>0</v>
      </c>
      <c r="J10" s="19">
        <v>330</v>
      </c>
    </row>
    <row r="11" spans="1:10" ht="15" customHeight="1" x14ac:dyDescent="0.25">
      <c r="A11" s="16">
        <v>81</v>
      </c>
      <c r="B11" s="16"/>
      <c r="C11" s="16">
        <v>4116</v>
      </c>
      <c r="D11" s="17" t="s">
        <v>31</v>
      </c>
      <c r="E11" s="16"/>
      <c r="F11" s="17"/>
      <c r="G11" s="16">
        <v>13015</v>
      </c>
      <c r="H11" s="18">
        <v>0</v>
      </c>
      <c r="I11" s="18">
        <v>811.9</v>
      </c>
      <c r="J11" s="19">
        <v>810</v>
      </c>
    </row>
    <row r="12" spans="1:10" ht="15" customHeight="1" x14ac:dyDescent="0.25">
      <c r="A12" s="16">
        <v>81</v>
      </c>
      <c r="B12" s="16"/>
      <c r="C12" s="16">
        <v>4116</v>
      </c>
      <c r="D12" s="17" t="s">
        <v>31</v>
      </c>
      <c r="E12" s="16">
        <v>14005</v>
      </c>
      <c r="F12" s="17" t="s">
        <v>270</v>
      </c>
      <c r="G12" s="16">
        <v>14041</v>
      </c>
      <c r="H12" s="18">
        <v>0</v>
      </c>
      <c r="I12" s="18">
        <v>161.4</v>
      </c>
      <c r="J12" s="19">
        <v>0</v>
      </c>
    </row>
    <row r="13" spans="1:10" ht="15" customHeight="1" x14ac:dyDescent="0.25">
      <c r="A13" s="16">
        <v>81</v>
      </c>
      <c r="B13" s="16"/>
      <c r="C13" s="16">
        <v>4121</v>
      </c>
      <c r="D13" s="17" t="s">
        <v>8</v>
      </c>
      <c r="E13" s="16">
        <v>4</v>
      </c>
      <c r="F13" s="17" t="s">
        <v>271</v>
      </c>
      <c r="G13" s="16"/>
      <c r="H13" s="18">
        <v>2</v>
      </c>
      <c r="I13" s="18">
        <v>2</v>
      </c>
      <c r="J13" s="19">
        <v>2</v>
      </c>
    </row>
    <row r="14" spans="1:10" ht="15" customHeight="1" x14ac:dyDescent="0.25">
      <c r="A14" s="16">
        <v>81</v>
      </c>
      <c r="B14" s="16"/>
      <c r="C14" s="16">
        <v>4121</v>
      </c>
      <c r="D14" s="17" t="s">
        <v>8</v>
      </c>
      <c r="E14" s="16">
        <v>13</v>
      </c>
      <c r="F14" s="17" t="s">
        <v>272</v>
      </c>
      <c r="G14" s="16"/>
      <c r="H14" s="18">
        <v>2</v>
      </c>
      <c r="I14" s="18">
        <v>2</v>
      </c>
      <c r="J14" s="19">
        <v>2</v>
      </c>
    </row>
    <row r="15" spans="1:10" ht="15" customHeight="1" x14ac:dyDescent="0.25">
      <c r="A15" s="16">
        <v>81</v>
      </c>
      <c r="B15" s="16"/>
      <c r="C15" s="16">
        <v>4121</v>
      </c>
      <c r="D15" s="17" t="s">
        <v>8</v>
      </c>
      <c r="E15" s="16">
        <v>15</v>
      </c>
      <c r="F15" s="17" t="s">
        <v>273</v>
      </c>
      <c r="G15" s="16"/>
      <c r="H15" s="18">
        <v>2</v>
      </c>
      <c r="I15" s="18">
        <v>2</v>
      </c>
      <c r="J15" s="19">
        <v>2</v>
      </c>
    </row>
    <row r="16" spans="1:10" ht="15" customHeight="1" x14ac:dyDescent="0.25">
      <c r="A16" s="16">
        <v>81</v>
      </c>
      <c r="B16" s="16"/>
      <c r="C16" s="16">
        <v>4121</v>
      </c>
      <c r="D16" s="17" t="s">
        <v>8</v>
      </c>
      <c r="E16" s="16">
        <v>16</v>
      </c>
      <c r="F16" s="17" t="s">
        <v>9</v>
      </c>
      <c r="G16" s="16"/>
      <c r="H16" s="18">
        <v>2</v>
      </c>
      <c r="I16" s="18">
        <v>2</v>
      </c>
      <c r="J16" s="19">
        <v>2</v>
      </c>
    </row>
    <row r="17" spans="1:10" ht="15" customHeight="1" x14ac:dyDescent="0.25">
      <c r="A17" s="16">
        <v>81</v>
      </c>
      <c r="B17" s="16"/>
      <c r="C17" s="16">
        <v>4121</v>
      </c>
      <c r="D17" s="17" t="s">
        <v>8</v>
      </c>
      <c r="E17" s="16">
        <v>17</v>
      </c>
      <c r="F17" s="17" t="s">
        <v>274</v>
      </c>
      <c r="G17" s="16"/>
      <c r="H17" s="18">
        <v>2</v>
      </c>
      <c r="I17" s="18">
        <v>2</v>
      </c>
      <c r="J17" s="19">
        <v>2</v>
      </c>
    </row>
    <row r="18" spans="1:10" ht="15" customHeight="1" x14ac:dyDescent="0.25">
      <c r="A18" s="16">
        <v>81</v>
      </c>
      <c r="B18" s="16"/>
      <c r="C18" s="16">
        <v>4121</v>
      </c>
      <c r="D18" s="17" t="s">
        <v>8</v>
      </c>
      <c r="E18" s="16">
        <v>19</v>
      </c>
      <c r="F18" s="17" t="s">
        <v>275</v>
      </c>
      <c r="G18" s="16"/>
      <c r="H18" s="18">
        <v>2</v>
      </c>
      <c r="I18" s="18">
        <v>2</v>
      </c>
      <c r="J18" s="19">
        <v>2</v>
      </c>
    </row>
    <row r="19" spans="1:10" ht="15" customHeight="1" x14ac:dyDescent="0.25">
      <c r="A19" s="16">
        <v>81</v>
      </c>
      <c r="B19" s="16"/>
      <c r="C19" s="16">
        <v>4121</v>
      </c>
      <c r="D19" s="17" t="s">
        <v>8</v>
      </c>
      <c r="E19" s="16">
        <v>24</v>
      </c>
      <c r="F19" s="17" t="s">
        <v>276</v>
      </c>
      <c r="G19" s="16"/>
      <c r="H19" s="18">
        <v>2</v>
      </c>
      <c r="I19" s="18">
        <v>2</v>
      </c>
      <c r="J19" s="19">
        <v>2</v>
      </c>
    </row>
    <row r="20" spans="1:10" ht="15" customHeight="1" x14ac:dyDescent="0.25">
      <c r="A20" s="16">
        <v>81</v>
      </c>
      <c r="B20" s="16"/>
      <c r="C20" s="16">
        <v>4121</v>
      </c>
      <c r="D20" s="17" t="s">
        <v>8</v>
      </c>
      <c r="E20" s="16">
        <v>30</v>
      </c>
      <c r="F20" s="17" t="s">
        <v>277</v>
      </c>
      <c r="G20" s="16"/>
      <c r="H20" s="18">
        <v>2</v>
      </c>
      <c r="I20" s="18">
        <v>2</v>
      </c>
      <c r="J20" s="19">
        <v>2</v>
      </c>
    </row>
    <row r="21" spans="1:10" ht="15" customHeight="1" x14ac:dyDescent="0.25">
      <c r="A21" s="16">
        <v>81</v>
      </c>
      <c r="B21" s="16"/>
      <c r="C21" s="16">
        <v>4121</v>
      </c>
      <c r="D21" s="17" t="s">
        <v>8</v>
      </c>
      <c r="E21" s="16">
        <v>35</v>
      </c>
      <c r="F21" s="17" t="s">
        <v>278</v>
      </c>
      <c r="G21" s="16"/>
      <c r="H21" s="18">
        <v>2</v>
      </c>
      <c r="I21" s="18">
        <v>2</v>
      </c>
      <c r="J21" s="19">
        <v>2</v>
      </c>
    </row>
    <row r="22" spans="1:10" ht="15" customHeight="1" x14ac:dyDescent="0.25">
      <c r="A22" s="16">
        <v>81</v>
      </c>
      <c r="B22" s="16"/>
      <c r="C22" s="16">
        <v>4121</v>
      </c>
      <c r="D22" s="17" t="s">
        <v>8</v>
      </c>
      <c r="E22" s="16">
        <v>40</v>
      </c>
      <c r="F22" s="17" t="s">
        <v>279</v>
      </c>
      <c r="G22" s="16"/>
      <c r="H22" s="18">
        <v>2</v>
      </c>
      <c r="I22" s="18">
        <v>2</v>
      </c>
      <c r="J22" s="19">
        <v>2</v>
      </c>
    </row>
    <row r="23" spans="1:10" ht="15" customHeight="1" x14ac:dyDescent="0.25">
      <c r="A23" s="16">
        <v>81</v>
      </c>
      <c r="B23" s="16"/>
      <c r="C23" s="16">
        <v>4121</v>
      </c>
      <c r="D23" s="17" t="s">
        <v>8</v>
      </c>
      <c r="E23" s="16">
        <v>44</v>
      </c>
      <c r="F23" s="17" t="s">
        <v>280</v>
      </c>
      <c r="G23" s="16"/>
      <c r="H23" s="18">
        <v>2</v>
      </c>
      <c r="I23" s="18">
        <v>2</v>
      </c>
      <c r="J23" s="19">
        <v>2</v>
      </c>
    </row>
    <row r="24" spans="1:10" ht="15" customHeight="1" x14ac:dyDescent="0.25">
      <c r="A24" s="16">
        <v>81</v>
      </c>
      <c r="B24" s="16"/>
      <c r="C24" s="16">
        <v>4121</v>
      </c>
      <c r="D24" s="17" t="s">
        <v>8</v>
      </c>
      <c r="E24" s="16">
        <v>50</v>
      </c>
      <c r="F24" s="17" t="s">
        <v>281</v>
      </c>
      <c r="G24" s="16"/>
      <c r="H24" s="18">
        <v>2</v>
      </c>
      <c r="I24" s="18">
        <v>2</v>
      </c>
      <c r="J24" s="19">
        <v>2</v>
      </c>
    </row>
    <row r="25" spans="1:10" ht="15" customHeight="1" x14ac:dyDescent="0.25">
      <c r="A25" s="16">
        <v>81</v>
      </c>
      <c r="B25" s="16"/>
      <c r="C25" s="16">
        <v>4121</v>
      </c>
      <c r="D25" s="17" t="s">
        <v>8</v>
      </c>
      <c r="E25" s="16">
        <v>54</v>
      </c>
      <c r="F25" s="17" t="s">
        <v>282</v>
      </c>
      <c r="G25" s="16"/>
      <c r="H25" s="18">
        <v>2</v>
      </c>
      <c r="I25" s="18">
        <v>2</v>
      </c>
      <c r="J25" s="19">
        <v>2</v>
      </c>
    </row>
    <row r="26" spans="1:10" ht="15" customHeight="1" x14ac:dyDescent="0.25">
      <c r="A26" s="16">
        <v>81</v>
      </c>
      <c r="B26" s="16"/>
      <c r="C26" s="16">
        <v>4121</v>
      </c>
      <c r="D26" s="17" t="s">
        <v>8</v>
      </c>
      <c r="E26" s="16">
        <v>70</v>
      </c>
      <c r="F26" s="17" t="s">
        <v>283</v>
      </c>
      <c r="G26" s="16"/>
      <c r="H26" s="18">
        <v>2</v>
      </c>
      <c r="I26" s="18">
        <v>2</v>
      </c>
      <c r="J26" s="19">
        <v>2</v>
      </c>
    </row>
    <row r="27" spans="1:10" ht="15" customHeight="1" x14ac:dyDescent="0.25">
      <c r="A27" s="16">
        <v>81</v>
      </c>
      <c r="B27" s="16"/>
      <c r="C27" s="16">
        <v>4121</v>
      </c>
      <c r="D27" s="17" t="s">
        <v>8</v>
      </c>
      <c r="E27" s="16">
        <v>76</v>
      </c>
      <c r="F27" s="17" t="s">
        <v>284</v>
      </c>
      <c r="G27" s="16"/>
      <c r="H27" s="18">
        <v>2</v>
      </c>
      <c r="I27" s="18">
        <v>2</v>
      </c>
      <c r="J27" s="19">
        <v>2</v>
      </c>
    </row>
    <row r="28" spans="1:10" ht="15" customHeight="1" x14ac:dyDescent="0.25">
      <c r="A28" s="16">
        <v>81</v>
      </c>
      <c r="B28" s="16"/>
      <c r="C28" s="16">
        <v>4121</v>
      </c>
      <c r="D28" s="17" t="s">
        <v>8</v>
      </c>
      <c r="E28" s="16">
        <v>77</v>
      </c>
      <c r="F28" s="17" t="s">
        <v>285</v>
      </c>
      <c r="G28" s="16"/>
      <c r="H28" s="18">
        <v>2</v>
      </c>
      <c r="I28" s="18">
        <v>2</v>
      </c>
      <c r="J28" s="19">
        <v>2</v>
      </c>
    </row>
    <row r="29" spans="1:10" ht="15" customHeight="1" x14ac:dyDescent="0.25">
      <c r="A29" s="16">
        <v>81</v>
      </c>
      <c r="B29" s="16"/>
      <c r="C29" s="16">
        <v>4121</v>
      </c>
      <c r="D29" s="17" t="s">
        <v>8</v>
      </c>
      <c r="E29" s="16">
        <v>79</v>
      </c>
      <c r="F29" s="17" t="s">
        <v>286</v>
      </c>
      <c r="G29" s="16"/>
      <c r="H29" s="18">
        <v>2</v>
      </c>
      <c r="I29" s="18">
        <v>2</v>
      </c>
      <c r="J29" s="19">
        <v>2</v>
      </c>
    </row>
    <row r="30" spans="1:10" ht="15" customHeight="1" x14ac:dyDescent="0.25">
      <c r="A30" s="16">
        <v>81</v>
      </c>
      <c r="B30" s="16">
        <v>6171</v>
      </c>
      <c r="C30" s="16">
        <v>2111</v>
      </c>
      <c r="D30" s="17" t="s">
        <v>37</v>
      </c>
      <c r="E30" s="16"/>
      <c r="F30" s="17"/>
      <c r="G30" s="16"/>
      <c r="H30" s="18">
        <v>0</v>
      </c>
      <c r="I30" s="18">
        <v>0</v>
      </c>
      <c r="J30" s="19">
        <v>2</v>
      </c>
    </row>
    <row r="31" spans="1:10" ht="15" customHeight="1" x14ac:dyDescent="0.25">
      <c r="A31" s="16">
        <v>81</v>
      </c>
      <c r="B31" s="16">
        <v>6171</v>
      </c>
      <c r="C31" s="16">
        <v>2321</v>
      </c>
      <c r="D31" s="17" t="s">
        <v>263</v>
      </c>
      <c r="E31" s="16"/>
      <c r="F31" s="17"/>
      <c r="G31" s="16"/>
      <c r="H31" s="18">
        <v>0</v>
      </c>
      <c r="I31" s="18">
        <v>12</v>
      </c>
      <c r="J31" s="19">
        <v>0</v>
      </c>
    </row>
    <row r="32" spans="1:10" ht="15" customHeight="1" x14ac:dyDescent="0.25">
      <c r="A32"/>
      <c r="B32"/>
      <c r="C32"/>
      <c r="D32"/>
      <c r="E32"/>
      <c r="F32"/>
      <c r="G32"/>
      <c r="H32"/>
      <c r="I32"/>
      <c r="J32"/>
    </row>
    <row r="33" spans="1:10" ht="15" customHeight="1" x14ac:dyDescent="0.25">
      <c r="A33" s="4" t="s">
        <v>440</v>
      </c>
      <c r="B33" s="4"/>
      <c r="C33" s="4"/>
      <c r="D33" s="5"/>
      <c r="E33" s="4"/>
      <c r="F33" s="5"/>
      <c r="G33" s="4"/>
      <c r="H33" s="10">
        <f>SUM(H3:H32)</f>
        <v>214</v>
      </c>
      <c r="I33" s="10">
        <f>SUM(I3:I32)</f>
        <v>1221.4000000000001</v>
      </c>
      <c r="J33" s="11">
        <f>SUM(J3:J32)</f>
        <v>1356</v>
      </c>
    </row>
    <row r="34" spans="1:10" ht="15" customHeight="1" x14ac:dyDescent="0.25">
      <c r="A34"/>
      <c r="B34"/>
      <c r="C34"/>
      <c r="D34"/>
      <c r="E34"/>
      <c r="F34"/>
      <c r="G34"/>
      <c r="H34"/>
      <c r="I34"/>
      <c r="J34"/>
    </row>
    <row r="35" spans="1:10" ht="15" customHeight="1" x14ac:dyDescent="0.25">
      <c r="A35" s="16">
        <v>81</v>
      </c>
      <c r="B35" s="16"/>
      <c r="C35" s="16">
        <v>4216</v>
      </c>
      <c r="D35" s="17" t="s">
        <v>12</v>
      </c>
      <c r="E35" s="16">
        <v>14005</v>
      </c>
      <c r="F35" s="17" t="s">
        <v>270</v>
      </c>
      <c r="G35" s="16">
        <v>14504</v>
      </c>
      <c r="H35" s="18">
        <v>0</v>
      </c>
      <c r="I35" s="18">
        <v>80</v>
      </c>
      <c r="J35" s="19">
        <v>0</v>
      </c>
    </row>
    <row r="36" spans="1:10" ht="15" customHeight="1" x14ac:dyDescent="0.25">
      <c r="A36"/>
      <c r="B36"/>
      <c r="C36"/>
      <c r="D36"/>
      <c r="E36"/>
      <c r="F36"/>
      <c r="G36"/>
      <c r="H36"/>
      <c r="I36"/>
      <c r="J36"/>
    </row>
    <row r="37" spans="1:10" ht="15" customHeight="1" x14ac:dyDescent="0.25">
      <c r="A37" s="4" t="s">
        <v>439</v>
      </c>
      <c r="B37" s="4"/>
      <c r="C37" s="4"/>
      <c r="D37" s="5"/>
      <c r="E37" s="4"/>
      <c r="F37" s="5"/>
      <c r="G37" s="4"/>
      <c r="H37" s="10">
        <f>SUM(H34:H36)</f>
        <v>0</v>
      </c>
      <c r="I37" s="10">
        <f>SUM(I34:I36)</f>
        <v>80</v>
      </c>
      <c r="J37" s="11">
        <f>SUM(J34:J36)</f>
        <v>0</v>
      </c>
    </row>
    <row r="38" spans="1:10" ht="15" customHeight="1" x14ac:dyDescent="0.25">
      <c r="A38"/>
      <c r="B38"/>
      <c r="C38"/>
      <c r="D38"/>
      <c r="E38"/>
      <c r="F38"/>
      <c r="G38"/>
      <c r="H38"/>
      <c r="I38"/>
      <c r="J38"/>
    </row>
    <row r="39" spans="1:10" ht="15" customHeight="1" x14ac:dyDescent="0.25">
      <c r="A39" s="6" t="s">
        <v>438</v>
      </c>
      <c r="B39" s="6"/>
      <c r="C39" s="6"/>
      <c r="D39" s="7"/>
      <c r="E39" s="6"/>
      <c r="F39" s="7"/>
      <c r="G39" s="6"/>
      <c r="H39" s="12">
        <f>H33+H37</f>
        <v>214</v>
      </c>
      <c r="I39" s="12">
        <f>I33+I37</f>
        <v>1301.4000000000001</v>
      </c>
      <c r="J39" s="13">
        <f>J33+J37</f>
        <v>1356</v>
      </c>
    </row>
    <row r="40" spans="1:10" ht="15" customHeight="1" x14ac:dyDescent="0.25">
      <c r="A40"/>
      <c r="B40"/>
      <c r="C40"/>
      <c r="D40"/>
      <c r="E40"/>
      <c r="F40"/>
      <c r="G40"/>
      <c r="H40"/>
      <c r="I40"/>
      <c r="J40"/>
    </row>
    <row r="41" spans="1:10" ht="15" customHeight="1" x14ac:dyDescent="0.25">
      <c r="A41" s="16">
        <v>81</v>
      </c>
      <c r="B41" s="16">
        <v>6114</v>
      </c>
      <c r="C41" s="16">
        <v>5021</v>
      </c>
      <c r="D41" s="17" t="s">
        <v>19</v>
      </c>
      <c r="E41" s="16"/>
      <c r="F41" s="17"/>
      <c r="G41" s="16">
        <v>98071</v>
      </c>
      <c r="H41" s="18">
        <v>180</v>
      </c>
      <c r="I41" s="18">
        <v>147.19999999999999</v>
      </c>
      <c r="J41" s="19">
        <v>0</v>
      </c>
    </row>
    <row r="42" spans="1:10" ht="15" customHeight="1" x14ac:dyDescent="0.25">
      <c r="A42" s="16">
        <v>81</v>
      </c>
      <c r="B42" s="16">
        <v>6114</v>
      </c>
      <c r="C42" s="16">
        <v>5021</v>
      </c>
      <c r="D42" s="17" t="s">
        <v>19</v>
      </c>
      <c r="E42" s="16"/>
      <c r="F42" s="17"/>
      <c r="G42" s="16">
        <v>98074</v>
      </c>
      <c r="H42" s="18">
        <v>0</v>
      </c>
      <c r="I42" s="18">
        <v>0</v>
      </c>
      <c r="J42" s="19">
        <v>180</v>
      </c>
    </row>
    <row r="43" spans="1:10" ht="15" customHeight="1" x14ac:dyDescent="0.25">
      <c r="A43" s="16">
        <v>81</v>
      </c>
      <c r="B43" s="16">
        <v>6114</v>
      </c>
      <c r="C43" s="16">
        <v>5139</v>
      </c>
      <c r="D43" s="17" t="s">
        <v>21</v>
      </c>
      <c r="E43" s="16"/>
      <c r="F43" s="17"/>
      <c r="G43" s="16">
        <v>98071</v>
      </c>
      <c r="H43" s="18">
        <v>0</v>
      </c>
      <c r="I43" s="18">
        <v>26.9</v>
      </c>
      <c r="J43" s="19">
        <v>0</v>
      </c>
    </row>
    <row r="44" spans="1:10" ht="15" customHeight="1" x14ac:dyDescent="0.25">
      <c r="A44" s="16">
        <v>81</v>
      </c>
      <c r="B44" s="16">
        <v>6114</v>
      </c>
      <c r="C44" s="16">
        <v>5175</v>
      </c>
      <c r="D44" s="17" t="s">
        <v>229</v>
      </c>
      <c r="E44" s="16"/>
      <c r="F44" s="17"/>
      <c r="G44" s="16">
        <v>98071</v>
      </c>
      <c r="H44" s="18">
        <v>0</v>
      </c>
      <c r="I44" s="18">
        <v>8.4</v>
      </c>
      <c r="J44" s="19">
        <v>0</v>
      </c>
    </row>
    <row r="45" spans="1:10" ht="15" customHeight="1" x14ac:dyDescent="0.25">
      <c r="A45" s="16">
        <v>81</v>
      </c>
      <c r="B45" s="16">
        <v>6171</v>
      </c>
      <c r="C45" s="16">
        <v>5011</v>
      </c>
      <c r="D45" s="17" t="s">
        <v>108</v>
      </c>
      <c r="E45" s="16"/>
      <c r="F45" s="17"/>
      <c r="G45" s="16"/>
      <c r="H45" s="18">
        <v>43504</v>
      </c>
      <c r="I45" s="18">
        <v>39085.199999999997</v>
      </c>
      <c r="J45" s="19">
        <v>45650</v>
      </c>
    </row>
    <row r="46" spans="1:10" ht="15" customHeight="1" x14ac:dyDescent="0.25">
      <c r="A46" s="16">
        <v>81</v>
      </c>
      <c r="B46" s="16">
        <v>6171</v>
      </c>
      <c r="C46" s="16">
        <v>5011</v>
      </c>
      <c r="D46" s="17" t="s">
        <v>108</v>
      </c>
      <c r="E46" s="16"/>
      <c r="F46" s="17"/>
      <c r="G46" s="16">
        <v>13015</v>
      </c>
      <c r="H46" s="18">
        <v>0</v>
      </c>
      <c r="I46" s="18">
        <v>811.9</v>
      </c>
      <c r="J46" s="19">
        <v>0</v>
      </c>
    </row>
    <row r="47" spans="1:10" ht="15" customHeight="1" x14ac:dyDescent="0.25">
      <c r="A47" s="16">
        <v>81</v>
      </c>
      <c r="B47" s="16">
        <v>6171</v>
      </c>
      <c r="C47" s="16">
        <v>5011</v>
      </c>
      <c r="D47" s="17" t="s">
        <v>108</v>
      </c>
      <c r="E47" s="16"/>
      <c r="F47" s="17"/>
      <c r="G47" s="16">
        <v>90002</v>
      </c>
      <c r="H47" s="18">
        <v>0</v>
      </c>
      <c r="I47" s="18">
        <v>22.5</v>
      </c>
      <c r="J47" s="19">
        <v>0</v>
      </c>
    </row>
    <row r="48" spans="1:10" ht="15" customHeight="1" x14ac:dyDescent="0.25">
      <c r="A48" s="16">
        <v>81</v>
      </c>
      <c r="B48" s="16">
        <v>6171</v>
      </c>
      <c r="C48" s="16">
        <v>5011</v>
      </c>
      <c r="D48" s="17" t="s">
        <v>108</v>
      </c>
      <c r="E48" s="16">
        <v>460</v>
      </c>
      <c r="F48" s="17" t="s">
        <v>287</v>
      </c>
      <c r="G48" s="16"/>
      <c r="H48" s="18">
        <v>0</v>
      </c>
      <c r="I48" s="18">
        <v>1938.1</v>
      </c>
      <c r="J48" s="19">
        <v>0</v>
      </c>
    </row>
    <row r="49" spans="1:10" ht="15" customHeight="1" x14ac:dyDescent="0.25">
      <c r="A49" s="16">
        <v>81</v>
      </c>
      <c r="B49" s="16">
        <v>6171</v>
      </c>
      <c r="C49" s="16">
        <v>5011</v>
      </c>
      <c r="D49" s="17" t="s">
        <v>108</v>
      </c>
      <c r="E49" s="16">
        <v>515</v>
      </c>
      <c r="F49" s="17" t="s">
        <v>156</v>
      </c>
      <c r="G49" s="16"/>
      <c r="H49" s="18">
        <v>0</v>
      </c>
      <c r="I49" s="18">
        <v>402.1</v>
      </c>
      <c r="J49" s="19">
        <v>0</v>
      </c>
    </row>
    <row r="50" spans="1:10" ht="15" customHeight="1" x14ac:dyDescent="0.25">
      <c r="A50" s="16">
        <v>81</v>
      </c>
      <c r="B50" s="16">
        <v>6171</v>
      </c>
      <c r="C50" s="16">
        <v>5011</v>
      </c>
      <c r="D50" s="17" t="s">
        <v>108</v>
      </c>
      <c r="E50" s="16">
        <v>641</v>
      </c>
      <c r="F50" s="17" t="s">
        <v>288</v>
      </c>
      <c r="G50" s="16"/>
      <c r="H50" s="18">
        <v>0</v>
      </c>
      <c r="I50" s="18">
        <v>3116.6</v>
      </c>
      <c r="J50" s="19">
        <v>0</v>
      </c>
    </row>
    <row r="51" spans="1:10" ht="15" customHeight="1" x14ac:dyDescent="0.25">
      <c r="A51" s="16">
        <v>81</v>
      </c>
      <c r="B51" s="16">
        <v>6171</v>
      </c>
      <c r="C51" s="16">
        <v>5019</v>
      </c>
      <c r="D51" s="17" t="s">
        <v>18</v>
      </c>
      <c r="E51" s="16">
        <v>51694</v>
      </c>
      <c r="F51" s="17" t="s">
        <v>289</v>
      </c>
      <c r="G51" s="16"/>
      <c r="H51" s="18">
        <v>0</v>
      </c>
      <c r="I51" s="18">
        <v>0.8</v>
      </c>
      <c r="J51" s="19">
        <v>0</v>
      </c>
    </row>
    <row r="52" spans="1:10" ht="15" customHeight="1" x14ac:dyDescent="0.25">
      <c r="A52" s="16">
        <v>81</v>
      </c>
      <c r="B52" s="16">
        <v>6171</v>
      </c>
      <c r="C52" s="16">
        <v>5021</v>
      </c>
      <c r="D52" s="17" t="s">
        <v>19</v>
      </c>
      <c r="E52" s="16"/>
      <c r="F52" s="17"/>
      <c r="G52" s="16"/>
      <c r="H52" s="18">
        <v>0</v>
      </c>
      <c r="I52" s="18">
        <v>266</v>
      </c>
      <c r="J52" s="19">
        <v>0</v>
      </c>
    </row>
    <row r="53" spans="1:10" ht="15" customHeight="1" x14ac:dyDescent="0.25">
      <c r="A53" s="16">
        <v>81</v>
      </c>
      <c r="B53" s="16">
        <v>6171</v>
      </c>
      <c r="C53" s="16">
        <v>5021</v>
      </c>
      <c r="D53" s="17" t="s">
        <v>19</v>
      </c>
      <c r="E53" s="16">
        <v>641</v>
      </c>
      <c r="F53" s="17" t="s">
        <v>288</v>
      </c>
      <c r="G53" s="16"/>
      <c r="H53" s="18">
        <v>0</v>
      </c>
      <c r="I53" s="18">
        <v>192.5</v>
      </c>
      <c r="J53" s="19">
        <v>0</v>
      </c>
    </row>
    <row r="54" spans="1:10" ht="15" customHeight="1" x14ac:dyDescent="0.25">
      <c r="A54" s="16">
        <v>81</v>
      </c>
      <c r="B54" s="16">
        <v>6171</v>
      </c>
      <c r="C54" s="16">
        <v>5021</v>
      </c>
      <c r="D54" s="17" t="s">
        <v>19</v>
      </c>
      <c r="E54" s="16">
        <v>14005</v>
      </c>
      <c r="F54" s="17" t="s">
        <v>270</v>
      </c>
      <c r="G54" s="16">
        <v>14041</v>
      </c>
      <c r="H54" s="18">
        <v>0</v>
      </c>
      <c r="I54" s="18">
        <v>259.5</v>
      </c>
      <c r="J54" s="19">
        <v>0</v>
      </c>
    </row>
    <row r="55" spans="1:10" ht="15" customHeight="1" x14ac:dyDescent="0.25">
      <c r="A55" s="16">
        <v>81</v>
      </c>
      <c r="B55" s="16">
        <v>6171</v>
      </c>
      <c r="C55" s="16">
        <v>5021</v>
      </c>
      <c r="D55" s="17" t="s">
        <v>19</v>
      </c>
      <c r="E55" s="16">
        <v>51694</v>
      </c>
      <c r="F55" s="17" t="s">
        <v>289</v>
      </c>
      <c r="G55" s="16"/>
      <c r="H55" s="18">
        <v>0</v>
      </c>
      <c r="I55" s="18">
        <v>41.6</v>
      </c>
      <c r="J55" s="19">
        <v>0</v>
      </c>
    </row>
    <row r="56" spans="1:10" ht="15" customHeight="1" x14ac:dyDescent="0.25">
      <c r="A56" s="16">
        <v>81</v>
      </c>
      <c r="B56" s="16">
        <v>6171</v>
      </c>
      <c r="C56" s="16">
        <v>5031</v>
      </c>
      <c r="D56" s="17" t="s">
        <v>133</v>
      </c>
      <c r="E56" s="16"/>
      <c r="F56" s="17"/>
      <c r="G56" s="16"/>
      <c r="H56" s="18">
        <v>10780</v>
      </c>
      <c r="I56" s="18">
        <v>9781.9</v>
      </c>
      <c r="J56" s="19">
        <v>11312</v>
      </c>
    </row>
    <row r="57" spans="1:10" ht="15" customHeight="1" x14ac:dyDescent="0.25">
      <c r="A57" s="16">
        <v>81</v>
      </c>
      <c r="B57" s="16">
        <v>6171</v>
      </c>
      <c r="C57" s="16">
        <v>5031</v>
      </c>
      <c r="D57" s="17" t="s">
        <v>133</v>
      </c>
      <c r="E57" s="16"/>
      <c r="F57" s="17"/>
      <c r="G57" s="16">
        <v>90002</v>
      </c>
      <c r="H57" s="18">
        <v>0</v>
      </c>
      <c r="I57" s="18">
        <v>5.6</v>
      </c>
      <c r="J57" s="19">
        <v>0</v>
      </c>
    </row>
    <row r="58" spans="1:10" ht="15" customHeight="1" x14ac:dyDescent="0.25">
      <c r="A58" s="16">
        <v>81</v>
      </c>
      <c r="B58" s="16">
        <v>6171</v>
      </c>
      <c r="C58" s="16">
        <v>5031</v>
      </c>
      <c r="D58" s="17" t="s">
        <v>133</v>
      </c>
      <c r="E58" s="16">
        <v>460</v>
      </c>
      <c r="F58" s="17" t="s">
        <v>287</v>
      </c>
      <c r="G58" s="16"/>
      <c r="H58" s="18">
        <v>0</v>
      </c>
      <c r="I58" s="18">
        <v>479</v>
      </c>
      <c r="J58" s="19">
        <v>0</v>
      </c>
    </row>
    <row r="59" spans="1:10" ht="15" customHeight="1" x14ac:dyDescent="0.25">
      <c r="A59" s="16">
        <v>81</v>
      </c>
      <c r="B59" s="16">
        <v>6171</v>
      </c>
      <c r="C59" s="16">
        <v>5031</v>
      </c>
      <c r="D59" s="17" t="s">
        <v>133</v>
      </c>
      <c r="E59" s="16">
        <v>515</v>
      </c>
      <c r="F59" s="17" t="s">
        <v>156</v>
      </c>
      <c r="G59" s="16"/>
      <c r="H59" s="18">
        <v>0</v>
      </c>
      <c r="I59" s="18">
        <v>99.8</v>
      </c>
      <c r="J59" s="19">
        <v>0</v>
      </c>
    </row>
    <row r="60" spans="1:10" ht="15" customHeight="1" x14ac:dyDescent="0.25">
      <c r="A60" s="16">
        <v>81</v>
      </c>
      <c r="B60" s="16">
        <v>6171</v>
      </c>
      <c r="C60" s="16">
        <v>5031</v>
      </c>
      <c r="D60" s="17" t="s">
        <v>133</v>
      </c>
      <c r="E60" s="16">
        <v>641</v>
      </c>
      <c r="F60" s="17" t="s">
        <v>288</v>
      </c>
      <c r="G60" s="16"/>
      <c r="H60" s="18">
        <v>0</v>
      </c>
      <c r="I60" s="18">
        <v>813.7</v>
      </c>
      <c r="J60" s="19">
        <v>0</v>
      </c>
    </row>
    <row r="61" spans="1:10" ht="15" customHeight="1" x14ac:dyDescent="0.25">
      <c r="A61" s="16">
        <v>81</v>
      </c>
      <c r="B61" s="16">
        <v>6171</v>
      </c>
      <c r="C61" s="16">
        <v>5031</v>
      </c>
      <c r="D61" s="17" t="s">
        <v>133</v>
      </c>
      <c r="E61" s="16">
        <v>14005</v>
      </c>
      <c r="F61" s="17" t="s">
        <v>270</v>
      </c>
      <c r="G61" s="16">
        <v>14041</v>
      </c>
      <c r="H61" s="18">
        <v>0</v>
      </c>
      <c r="I61" s="18">
        <v>11.7</v>
      </c>
      <c r="J61" s="19">
        <v>0</v>
      </c>
    </row>
    <row r="62" spans="1:10" ht="15" customHeight="1" x14ac:dyDescent="0.25">
      <c r="A62" s="16">
        <v>81</v>
      </c>
      <c r="B62" s="16">
        <v>6171</v>
      </c>
      <c r="C62" s="16">
        <v>5032</v>
      </c>
      <c r="D62" s="17" t="s">
        <v>134</v>
      </c>
      <c r="E62" s="16"/>
      <c r="F62" s="17"/>
      <c r="G62" s="16"/>
      <c r="H62" s="18">
        <v>3912</v>
      </c>
      <c r="I62" s="18">
        <v>3544.5</v>
      </c>
      <c r="J62" s="19">
        <v>4105</v>
      </c>
    </row>
    <row r="63" spans="1:10" ht="15" customHeight="1" x14ac:dyDescent="0.25">
      <c r="A63" s="16">
        <v>81</v>
      </c>
      <c r="B63" s="16">
        <v>6171</v>
      </c>
      <c r="C63" s="16">
        <v>5032</v>
      </c>
      <c r="D63" s="17" t="s">
        <v>134</v>
      </c>
      <c r="E63" s="16"/>
      <c r="F63" s="17"/>
      <c r="G63" s="16">
        <v>90002</v>
      </c>
      <c r="H63" s="18">
        <v>0</v>
      </c>
      <c r="I63" s="18">
        <v>2.1</v>
      </c>
      <c r="J63" s="19">
        <v>0</v>
      </c>
    </row>
    <row r="64" spans="1:10" ht="15" customHeight="1" x14ac:dyDescent="0.25">
      <c r="A64" s="16">
        <v>81</v>
      </c>
      <c r="B64" s="16">
        <v>6171</v>
      </c>
      <c r="C64" s="16">
        <v>5032</v>
      </c>
      <c r="D64" s="17" t="s">
        <v>134</v>
      </c>
      <c r="E64" s="16">
        <v>460</v>
      </c>
      <c r="F64" s="17" t="s">
        <v>287</v>
      </c>
      <c r="G64" s="16"/>
      <c r="H64" s="18">
        <v>0</v>
      </c>
      <c r="I64" s="18">
        <v>173.9</v>
      </c>
      <c r="J64" s="19">
        <v>0</v>
      </c>
    </row>
    <row r="65" spans="1:10" ht="15" customHeight="1" x14ac:dyDescent="0.25">
      <c r="A65" s="16">
        <v>81</v>
      </c>
      <c r="B65" s="16">
        <v>6171</v>
      </c>
      <c r="C65" s="16">
        <v>5032</v>
      </c>
      <c r="D65" s="17" t="s">
        <v>134</v>
      </c>
      <c r="E65" s="16">
        <v>515</v>
      </c>
      <c r="F65" s="17" t="s">
        <v>156</v>
      </c>
      <c r="G65" s="16"/>
      <c r="H65" s="18">
        <v>0</v>
      </c>
      <c r="I65" s="18">
        <v>36.200000000000003</v>
      </c>
      <c r="J65" s="19">
        <v>0</v>
      </c>
    </row>
    <row r="66" spans="1:10" ht="15" customHeight="1" x14ac:dyDescent="0.25">
      <c r="A66" s="16">
        <v>81</v>
      </c>
      <c r="B66" s="16">
        <v>6171</v>
      </c>
      <c r="C66" s="16">
        <v>5032</v>
      </c>
      <c r="D66" s="17" t="s">
        <v>134</v>
      </c>
      <c r="E66" s="16">
        <v>641</v>
      </c>
      <c r="F66" s="17" t="s">
        <v>288</v>
      </c>
      <c r="G66" s="16"/>
      <c r="H66" s="18">
        <v>0</v>
      </c>
      <c r="I66" s="18">
        <v>295.3</v>
      </c>
      <c r="J66" s="19">
        <v>0</v>
      </c>
    </row>
    <row r="67" spans="1:10" ht="15" customHeight="1" x14ac:dyDescent="0.25">
      <c r="A67" s="16">
        <v>81</v>
      </c>
      <c r="B67" s="16">
        <v>6171</v>
      </c>
      <c r="C67" s="16">
        <v>5032</v>
      </c>
      <c r="D67" s="17" t="s">
        <v>134</v>
      </c>
      <c r="E67" s="16">
        <v>14005</v>
      </c>
      <c r="F67" s="17" t="s">
        <v>270</v>
      </c>
      <c r="G67" s="16">
        <v>14041</v>
      </c>
      <c r="H67" s="18">
        <v>0</v>
      </c>
      <c r="I67" s="18">
        <v>4.3</v>
      </c>
      <c r="J67" s="19">
        <v>0</v>
      </c>
    </row>
    <row r="68" spans="1:10" ht="15" customHeight="1" x14ac:dyDescent="0.25">
      <c r="A68" s="16">
        <v>81</v>
      </c>
      <c r="B68" s="16">
        <v>6171</v>
      </c>
      <c r="C68" s="16">
        <v>5032</v>
      </c>
      <c r="D68" s="17" t="s">
        <v>134</v>
      </c>
      <c r="E68" s="16">
        <v>51694</v>
      </c>
      <c r="F68" s="17" t="s">
        <v>289</v>
      </c>
      <c r="G68" s="16"/>
      <c r="H68" s="18">
        <v>0</v>
      </c>
      <c r="I68" s="18">
        <v>0.1</v>
      </c>
      <c r="J68" s="19">
        <v>0</v>
      </c>
    </row>
    <row r="69" spans="1:10" ht="15" customHeight="1" x14ac:dyDescent="0.25">
      <c r="A69" s="16">
        <v>81</v>
      </c>
      <c r="B69" s="16">
        <v>6171</v>
      </c>
      <c r="C69" s="16">
        <v>5038</v>
      </c>
      <c r="D69" s="17" t="s">
        <v>224</v>
      </c>
      <c r="E69" s="16"/>
      <c r="F69" s="17"/>
      <c r="G69" s="16"/>
      <c r="H69" s="18">
        <v>180</v>
      </c>
      <c r="I69" s="18">
        <v>161</v>
      </c>
      <c r="J69" s="19">
        <v>192</v>
      </c>
    </row>
    <row r="70" spans="1:10" ht="15" customHeight="1" x14ac:dyDescent="0.25">
      <c r="A70" s="16">
        <v>81</v>
      </c>
      <c r="B70" s="16">
        <v>6171</v>
      </c>
      <c r="C70" s="16">
        <v>5038</v>
      </c>
      <c r="D70" s="17" t="s">
        <v>224</v>
      </c>
      <c r="E70" s="16">
        <v>460</v>
      </c>
      <c r="F70" s="17" t="s">
        <v>287</v>
      </c>
      <c r="G70" s="16"/>
      <c r="H70" s="18">
        <v>0</v>
      </c>
      <c r="I70" s="18">
        <v>9</v>
      </c>
      <c r="J70" s="19">
        <v>0</v>
      </c>
    </row>
    <row r="71" spans="1:10" ht="15" customHeight="1" x14ac:dyDescent="0.25">
      <c r="A71" s="16">
        <v>81</v>
      </c>
      <c r="B71" s="16">
        <v>6171</v>
      </c>
      <c r="C71" s="16">
        <v>5038</v>
      </c>
      <c r="D71" s="17" t="s">
        <v>224</v>
      </c>
      <c r="E71" s="16">
        <v>641</v>
      </c>
      <c r="F71" s="17" t="s">
        <v>288</v>
      </c>
      <c r="G71" s="16"/>
      <c r="H71" s="18">
        <v>0</v>
      </c>
      <c r="I71" s="18">
        <v>16</v>
      </c>
      <c r="J71" s="19">
        <v>0</v>
      </c>
    </row>
    <row r="72" spans="1:10" ht="15" customHeight="1" x14ac:dyDescent="0.25">
      <c r="A72" s="16">
        <v>81</v>
      </c>
      <c r="B72" s="16">
        <v>6171</v>
      </c>
      <c r="C72" s="16">
        <v>5136</v>
      </c>
      <c r="D72" s="17" t="s">
        <v>218</v>
      </c>
      <c r="E72" s="16"/>
      <c r="F72" s="17"/>
      <c r="G72" s="16"/>
      <c r="H72" s="18">
        <v>60</v>
      </c>
      <c r="I72" s="18">
        <v>60</v>
      </c>
      <c r="J72" s="19">
        <v>60</v>
      </c>
    </row>
    <row r="73" spans="1:10" ht="15" customHeight="1" x14ac:dyDescent="0.25">
      <c r="A73" s="16">
        <v>81</v>
      </c>
      <c r="B73" s="16">
        <v>6171</v>
      </c>
      <c r="C73" s="16">
        <v>5137</v>
      </c>
      <c r="D73" s="17" t="s">
        <v>20</v>
      </c>
      <c r="E73" s="16">
        <v>51371</v>
      </c>
      <c r="F73" s="17" t="s">
        <v>236</v>
      </c>
      <c r="G73" s="16"/>
      <c r="H73" s="18">
        <v>983</v>
      </c>
      <c r="I73" s="18">
        <v>983</v>
      </c>
      <c r="J73" s="19">
        <v>632</v>
      </c>
    </row>
    <row r="74" spans="1:10" ht="15" customHeight="1" x14ac:dyDescent="0.25">
      <c r="A74" s="16">
        <v>81</v>
      </c>
      <c r="B74" s="16">
        <v>6171</v>
      </c>
      <c r="C74" s="16">
        <v>5137</v>
      </c>
      <c r="D74" s="17" t="s">
        <v>20</v>
      </c>
      <c r="E74" s="16">
        <v>51372</v>
      </c>
      <c r="F74" s="17" t="s">
        <v>237</v>
      </c>
      <c r="G74" s="16"/>
      <c r="H74" s="18">
        <v>548</v>
      </c>
      <c r="I74" s="18">
        <v>548</v>
      </c>
      <c r="J74" s="19">
        <v>305</v>
      </c>
    </row>
    <row r="75" spans="1:10" ht="15" customHeight="1" x14ac:dyDescent="0.25">
      <c r="A75" s="16">
        <v>81</v>
      </c>
      <c r="B75" s="16">
        <v>6171</v>
      </c>
      <c r="C75" s="16">
        <v>5139</v>
      </c>
      <c r="D75" s="17" t="s">
        <v>21</v>
      </c>
      <c r="E75" s="16">
        <v>641</v>
      </c>
      <c r="F75" s="17" t="s">
        <v>288</v>
      </c>
      <c r="G75" s="16"/>
      <c r="H75" s="18">
        <v>0</v>
      </c>
      <c r="I75" s="18">
        <v>95.4</v>
      </c>
      <c r="J75" s="19">
        <v>0</v>
      </c>
    </row>
    <row r="76" spans="1:10" ht="15" customHeight="1" x14ac:dyDescent="0.25">
      <c r="A76" s="16">
        <v>81</v>
      </c>
      <c r="B76" s="16">
        <v>6171</v>
      </c>
      <c r="C76" s="16">
        <v>5139</v>
      </c>
      <c r="D76" s="17" t="s">
        <v>21</v>
      </c>
      <c r="E76" s="16">
        <v>51391</v>
      </c>
      <c r="F76" s="17" t="s">
        <v>290</v>
      </c>
      <c r="G76" s="16"/>
      <c r="H76" s="18">
        <v>780</v>
      </c>
      <c r="I76" s="18">
        <v>684.6</v>
      </c>
      <c r="J76" s="19">
        <v>830</v>
      </c>
    </row>
    <row r="77" spans="1:10" ht="15" customHeight="1" x14ac:dyDescent="0.25">
      <c r="A77" s="16">
        <v>81</v>
      </c>
      <c r="B77" s="16">
        <v>6171</v>
      </c>
      <c r="C77" s="16">
        <v>5139</v>
      </c>
      <c r="D77" s="17" t="s">
        <v>21</v>
      </c>
      <c r="E77" s="16">
        <v>51392</v>
      </c>
      <c r="F77" s="17" t="s">
        <v>291</v>
      </c>
      <c r="G77" s="16"/>
      <c r="H77" s="18">
        <v>141</v>
      </c>
      <c r="I77" s="18">
        <v>141</v>
      </c>
      <c r="J77" s="19">
        <v>159</v>
      </c>
    </row>
    <row r="78" spans="1:10" ht="15" customHeight="1" x14ac:dyDescent="0.25">
      <c r="A78" s="16">
        <v>81</v>
      </c>
      <c r="B78" s="16">
        <v>6171</v>
      </c>
      <c r="C78" s="16">
        <v>5139</v>
      </c>
      <c r="D78" s="17" t="s">
        <v>21</v>
      </c>
      <c r="E78" s="16">
        <v>51393</v>
      </c>
      <c r="F78" s="17" t="s">
        <v>292</v>
      </c>
      <c r="G78" s="16"/>
      <c r="H78" s="18">
        <v>120</v>
      </c>
      <c r="I78" s="18">
        <v>120</v>
      </c>
      <c r="J78" s="19">
        <v>120</v>
      </c>
    </row>
    <row r="79" spans="1:10" ht="15" customHeight="1" x14ac:dyDescent="0.25">
      <c r="A79" s="16">
        <v>81</v>
      </c>
      <c r="B79" s="16">
        <v>6171</v>
      </c>
      <c r="C79" s="16">
        <v>5139</v>
      </c>
      <c r="D79" s="17" t="s">
        <v>21</v>
      </c>
      <c r="E79" s="16">
        <v>51394</v>
      </c>
      <c r="F79" s="17" t="s">
        <v>293</v>
      </c>
      <c r="G79" s="16"/>
      <c r="H79" s="18">
        <v>20</v>
      </c>
      <c r="I79" s="18">
        <v>20</v>
      </c>
      <c r="J79" s="19">
        <v>20</v>
      </c>
    </row>
    <row r="80" spans="1:10" ht="15" customHeight="1" x14ac:dyDescent="0.25">
      <c r="A80" s="16">
        <v>81</v>
      </c>
      <c r="B80" s="16">
        <v>6171</v>
      </c>
      <c r="C80" s="16">
        <v>5139</v>
      </c>
      <c r="D80" s="17" t="s">
        <v>21</v>
      </c>
      <c r="E80" s="16">
        <v>51395</v>
      </c>
      <c r="F80" s="17" t="s">
        <v>294</v>
      </c>
      <c r="G80" s="16"/>
      <c r="H80" s="18">
        <v>100</v>
      </c>
      <c r="I80" s="18">
        <v>100</v>
      </c>
      <c r="J80" s="19">
        <v>100</v>
      </c>
    </row>
    <row r="81" spans="1:10" ht="15" customHeight="1" x14ac:dyDescent="0.25">
      <c r="A81" s="16">
        <v>81</v>
      </c>
      <c r="B81" s="16">
        <v>6171</v>
      </c>
      <c r="C81" s="16">
        <v>5151</v>
      </c>
      <c r="D81" s="17" t="s">
        <v>166</v>
      </c>
      <c r="E81" s="16"/>
      <c r="F81" s="17"/>
      <c r="G81" s="16"/>
      <c r="H81" s="18">
        <v>150</v>
      </c>
      <c r="I81" s="18">
        <v>150</v>
      </c>
      <c r="J81" s="19">
        <v>173</v>
      </c>
    </row>
    <row r="82" spans="1:10" ht="15" customHeight="1" x14ac:dyDescent="0.25">
      <c r="A82" s="16">
        <v>81</v>
      </c>
      <c r="B82" s="16">
        <v>6171</v>
      </c>
      <c r="C82" s="16">
        <v>5153</v>
      </c>
      <c r="D82" s="17" t="s">
        <v>167</v>
      </c>
      <c r="E82" s="16"/>
      <c r="F82" s="17"/>
      <c r="G82" s="16"/>
      <c r="H82" s="18">
        <v>1000</v>
      </c>
      <c r="I82" s="18">
        <v>1000</v>
      </c>
      <c r="J82" s="19">
        <v>1000</v>
      </c>
    </row>
    <row r="83" spans="1:10" ht="15" customHeight="1" x14ac:dyDescent="0.25">
      <c r="A83" s="16">
        <v>81</v>
      </c>
      <c r="B83" s="16">
        <v>6171</v>
      </c>
      <c r="C83" s="16">
        <v>5154</v>
      </c>
      <c r="D83" s="17" t="s">
        <v>168</v>
      </c>
      <c r="E83" s="16"/>
      <c r="F83" s="17"/>
      <c r="G83" s="16"/>
      <c r="H83" s="18">
        <v>900</v>
      </c>
      <c r="I83" s="18">
        <v>900</v>
      </c>
      <c r="J83" s="19">
        <v>900</v>
      </c>
    </row>
    <row r="84" spans="1:10" ht="15" customHeight="1" x14ac:dyDescent="0.25">
      <c r="A84" s="16">
        <v>81</v>
      </c>
      <c r="B84" s="16">
        <v>6171</v>
      </c>
      <c r="C84" s="16">
        <v>5156</v>
      </c>
      <c r="D84" s="17" t="s">
        <v>22</v>
      </c>
      <c r="E84" s="16"/>
      <c r="F84" s="17"/>
      <c r="G84" s="16"/>
      <c r="H84" s="18">
        <v>100</v>
      </c>
      <c r="I84" s="18">
        <v>100</v>
      </c>
      <c r="J84" s="19">
        <v>110</v>
      </c>
    </row>
    <row r="85" spans="1:10" ht="15" customHeight="1" x14ac:dyDescent="0.25">
      <c r="A85" s="16">
        <v>81</v>
      </c>
      <c r="B85" s="16">
        <v>6171</v>
      </c>
      <c r="C85" s="16">
        <v>5161</v>
      </c>
      <c r="D85" s="17" t="s">
        <v>295</v>
      </c>
      <c r="E85" s="16"/>
      <c r="F85" s="17"/>
      <c r="G85" s="16"/>
      <c r="H85" s="18">
        <v>1000</v>
      </c>
      <c r="I85" s="18">
        <v>49</v>
      </c>
      <c r="J85" s="19">
        <v>0</v>
      </c>
    </row>
    <row r="86" spans="1:10" ht="15" customHeight="1" x14ac:dyDescent="0.25">
      <c r="A86" s="16">
        <v>81</v>
      </c>
      <c r="B86" s="16">
        <v>6171</v>
      </c>
      <c r="C86" s="16">
        <v>5161</v>
      </c>
      <c r="D86" s="17" t="s">
        <v>295</v>
      </c>
      <c r="E86" s="16">
        <v>641</v>
      </c>
      <c r="F86" s="17" t="s">
        <v>288</v>
      </c>
      <c r="G86" s="16"/>
      <c r="H86" s="18">
        <v>0</v>
      </c>
      <c r="I86" s="18">
        <v>4951</v>
      </c>
      <c r="J86" s="19">
        <v>1000</v>
      </c>
    </row>
    <row r="87" spans="1:10" ht="15" customHeight="1" x14ac:dyDescent="0.25">
      <c r="A87" s="16">
        <v>81</v>
      </c>
      <c r="B87" s="16">
        <v>6171</v>
      </c>
      <c r="C87" s="16">
        <v>5162</v>
      </c>
      <c r="D87" s="17" t="s">
        <v>23</v>
      </c>
      <c r="E87" s="16"/>
      <c r="F87" s="17"/>
      <c r="G87" s="16"/>
      <c r="H87" s="18">
        <v>560</v>
      </c>
      <c r="I87" s="18">
        <v>559.5</v>
      </c>
      <c r="J87" s="19">
        <v>580</v>
      </c>
    </row>
    <row r="88" spans="1:10" ht="15" customHeight="1" x14ac:dyDescent="0.25">
      <c r="A88" s="16">
        <v>81</v>
      </c>
      <c r="B88" s="16">
        <v>6171</v>
      </c>
      <c r="C88" s="16">
        <v>5162</v>
      </c>
      <c r="D88" s="17" t="s">
        <v>23</v>
      </c>
      <c r="E88" s="16">
        <v>641</v>
      </c>
      <c r="F88" s="17" t="s">
        <v>288</v>
      </c>
      <c r="G88" s="16"/>
      <c r="H88" s="18">
        <v>0</v>
      </c>
      <c r="I88" s="18">
        <v>0.5</v>
      </c>
      <c r="J88" s="19">
        <v>0</v>
      </c>
    </row>
    <row r="89" spans="1:10" ht="15" customHeight="1" x14ac:dyDescent="0.25">
      <c r="A89" s="16">
        <v>81</v>
      </c>
      <c r="B89" s="16">
        <v>6171</v>
      </c>
      <c r="C89" s="16">
        <v>5163</v>
      </c>
      <c r="D89" s="17" t="s">
        <v>24</v>
      </c>
      <c r="E89" s="16">
        <v>51631</v>
      </c>
      <c r="F89" s="17" t="s">
        <v>296</v>
      </c>
      <c r="G89" s="16"/>
      <c r="H89" s="18">
        <v>100</v>
      </c>
      <c r="I89" s="18">
        <v>100</v>
      </c>
      <c r="J89" s="19">
        <v>115</v>
      </c>
    </row>
    <row r="90" spans="1:10" ht="15" customHeight="1" x14ac:dyDescent="0.25">
      <c r="A90" s="16">
        <v>81</v>
      </c>
      <c r="B90" s="16">
        <v>6171</v>
      </c>
      <c r="C90" s="16">
        <v>5166</v>
      </c>
      <c r="D90" s="17" t="s">
        <v>297</v>
      </c>
      <c r="E90" s="16"/>
      <c r="F90" s="17"/>
      <c r="G90" s="16"/>
      <c r="H90" s="18">
        <v>300</v>
      </c>
      <c r="I90" s="18">
        <v>300</v>
      </c>
      <c r="J90" s="19">
        <v>200</v>
      </c>
    </row>
    <row r="91" spans="1:10" ht="15" customHeight="1" x14ac:dyDescent="0.25">
      <c r="A91" s="16">
        <v>81</v>
      </c>
      <c r="B91" s="16">
        <v>6171</v>
      </c>
      <c r="C91" s="16">
        <v>5167</v>
      </c>
      <c r="D91" s="17" t="s">
        <v>25</v>
      </c>
      <c r="E91" s="16">
        <v>641</v>
      </c>
      <c r="F91" s="17" t="s">
        <v>288</v>
      </c>
      <c r="G91" s="16"/>
      <c r="H91" s="18">
        <v>0</v>
      </c>
      <c r="I91" s="18">
        <v>64.900000000000006</v>
      </c>
      <c r="J91" s="19">
        <v>0</v>
      </c>
    </row>
    <row r="92" spans="1:10" ht="15" customHeight="1" x14ac:dyDescent="0.25">
      <c r="A92" s="16">
        <v>81</v>
      </c>
      <c r="B92" s="16">
        <v>6171</v>
      </c>
      <c r="C92" s="16">
        <v>5167</v>
      </c>
      <c r="D92" s="17" t="s">
        <v>25</v>
      </c>
      <c r="E92" s="16">
        <v>51671</v>
      </c>
      <c r="F92" s="17" t="s">
        <v>298</v>
      </c>
      <c r="G92" s="16"/>
      <c r="H92" s="18">
        <v>900</v>
      </c>
      <c r="I92" s="18">
        <v>835.1</v>
      </c>
      <c r="J92" s="19">
        <v>600</v>
      </c>
    </row>
    <row r="93" spans="1:10" ht="15" customHeight="1" x14ac:dyDescent="0.25">
      <c r="A93" s="16">
        <v>81</v>
      </c>
      <c r="B93" s="16">
        <v>6171</v>
      </c>
      <c r="C93" s="16">
        <v>5167</v>
      </c>
      <c r="D93" s="17" t="s">
        <v>25</v>
      </c>
      <c r="E93" s="16">
        <v>51672</v>
      </c>
      <c r="F93" s="17" t="s">
        <v>299</v>
      </c>
      <c r="G93" s="16"/>
      <c r="H93" s="18">
        <v>100</v>
      </c>
      <c r="I93" s="18">
        <v>100</v>
      </c>
      <c r="J93" s="19">
        <v>100</v>
      </c>
    </row>
    <row r="94" spans="1:10" ht="15" customHeight="1" x14ac:dyDescent="0.25">
      <c r="A94" s="16">
        <v>81</v>
      </c>
      <c r="B94" s="16">
        <v>6171</v>
      </c>
      <c r="C94" s="16">
        <v>5168</v>
      </c>
      <c r="D94" s="17" t="s">
        <v>26</v>
      </c>
      <c r="E94" s="16"/>
      <c r="F94" s="17"/>
      <c r="G94" s="16"/>
      <c r="H94" s="18">
        <v>3907</v>
      </c>
      <c r="I94" s="18">
        <v>3853.4</v>
      </c>
      <c r="J94" s="19">
        <v>4663</v>
      </c>
    </row>
    <row r="95" spans="1:10" ht="15" customHeight="1" x14ac:dyDescent="0.25">
      <c r="A95" s="16">
        <v>81</v>
      </c>
      <c r="B95" s="16">
        <v>6171</v>
      </c>
      <c r="C95" s="16">
        <v>5168</v>
      </c>
      <c r="D95" s="17" t="s">
        <v>26</v>
      </c>
      <c r="E95" s="16">
        <v>641</v>
      </c>
      <c r="F95" s="17" t="s">
        <v>288</v>
      </c>
      <c r="G95" s="16"/>
      <c r="H95" s="18">
        <v>0</v>
      </c>
      <c r="I95" s="18">
        <v>65.599999999999994</v>
      </c>
      <c r="J95" s="19">
        <v>0</v>
      </c>
    </row>
    <row r="96" spans="1:10" ht="15" customHeight="1" x14ac:dyDescent="0.25">
      <c r="A96" s="16">
        <v>81</v>
      </c>
      <c r="B96" s="16">
        <v>6171</v>
      </c>
      <c r="C96" s="16">
        <v>5169</v>
      </c>
      <c r="D96" s="17" t="s">
        <v>16</v>
      </c>
      <c r="E96" s="16">
        <v>14005</v>
      </c>
      <c r="F96" s="17" t="s">
        <v>270</v>
      </c>
      <c r="G96" s="16"/>
      <c r="H96" s="18">
        <v>0</v>
      </c>
      <c r="I96" s="18">
        <v>1940.9</v>
      </c>
      <c r="J96" s="19">
        <v>220</v>
      </c>
    </row>
    <row r="97" spans="1:10" ht="15" customHeight="1" x14ac:dyDescent="0.25">
      <c r="A97" s="16">
        <v>81</v>
      </c>
      <c r="B97" s="16">
        <v>6171</v>
      </c>
      <c r="C97" s="16">
        <v>5169</v>
      </c>
      <c r="D97" s="17" t="s">
        <v>16</v>
      </c>
      <c r="E97" s="16">
        <v>51691</v>
      </c>
      <c r="F97" s="17" t="s">
        <v>300</v>
      </c>
      <c r="G97" s="16"/>
      <c r="H97" s="18">
        <v>809</v>
      </c>
      <c r="I97" s="18">
        <v>809</v>
      </c>
      <c r="J97" s="19">
        <v>726</v>
      </c>
    </row>
    <row r="98" spans="1:10" ht="15" customHeight="1" x14ac:dyDescent="0.25">
      <c r="A98" s="16">
        <v>81</v>
      </c>
      <c r="B98" s="16">
        <v>6171</v>
      </c>
      <c r="C98" s="16">
        <v>5169</v>
      </c>
      <c r="D98" s="17" t="s">
        <v>16</v>
      </c>
      <c r="E98" s="16">
        <v>51692</v>
      </c>
      <c r="F98" s="17" t="s">
        <v>301</v>
      </c>
      <c r="G98" s="16"/>
      <c r="H98" s="18">
        <v>975</v>
      </c>
      <c r="I98" s="18">
        <v>975</v>
      </c>
      <c r="J98" s="19">
        <v>1255</v>
      </c>
    </row>
    <row r="99" spans="1:10" ht="15" customHeight="1" x14ac:dyDescent="0.25">
      <c r="A99" s="16">
        <v>81</v>
      </c>
      <c r="B99" s="16">
        <v>6171</v>
      </c>
      <c r="C99" s="16">
        <v>5169</v>
      </c>
      <c r="D99" s="17" t="s">
        <v>16</v>
      </c>
      <c r="E99" s="16">
        <v>51693</v>
      </c>
      <c r="F99" s="17" t="s">
        <v>302</v>
      </c>
      <c r="G99" s="16"/>
      <c r="H99" s="18">
        <v>415</v>
      </c>
      <c r="I99" s="18">
        <v>415</v>
      </c>
      <c r="J99" s="19">
        <v>465</v>
      </c>
    </row>
    <row r="100" spans="1:10" ht="15" customHeight="1" x14ac:dyDescent="0.25">
      <c r="A100" s="16">
        <v>81</v>
      </c>
      <c r="B100" s="16">
        <v>6171</v>
      </c>
      <c r="C100" s="16">
        <v>5169</v>
      </c>
      <c r="D100" s="17" t="s">
        <v>16</v>
      </c>
      <c r="E100" s="16">
        <v>51694</v>
      </c>
      <c r="F100" s="17" t="s">
        <v>289</v>
      </c>
      <c r="G100" s="16"/>
      <c r="H100" s="18">
        <v>700</v>
      </c>
      <c r="I100" s="18">
        <v>657.3</v>
      </c>
      <c r="J100" s="19">
        <v>700</v>
      </c>
    </row>
    <row r="101" spans="1:10" ht="15" customHeight="1" x14ac:dyDescent="0.25">
      <c r="A101" s="16">
        <v>81</v>
      </c>
      <c r="B101" s="16">
        <v>6171</v>
      </c>
      <c r="C101" s="16">
        <v>5169</v>
      </c>
      <c r="D101" s="17" t="s">
        <v>16</v>
      </c>
      <c r="E101" s="16">
        <v>51695</v>
      </c>
      <c r="F101" s="17" t="s">
        <v>303</v>
      </c>
      <c r="G101" s="16"/>
      <c r="H101" s="18">
        <v>25</v>
      </c>
      <c r="I101" s="18">
        <v>25.2</v>
      </c>
      <c r="J101" s="19">
        <v>25</v>
      </c>
    </row>
    <row r="102" spans="1:10" ht="15" customHeight="1" x14ac:dyDescent="0.25">
      <c r="A102" s="16">
        <v>81</v>
      </c>
      <c r="B102" s="16">
        <v>6171</v>
      </c>
      <c r="C102" s="16">
        <v>5169</v>
      </c>
      <c r="D102" s="17" t="s">
        <v>16</v>
      </c>
      <c r="E102" s="16">
        <v>61718</v>
      </c>
      <c r="F102" s="17" t="s">
        <v>503</v>
      </c>
      <c r="G102" s="16"/>
      <c r="H102" s="18">
        <v>0</v>
      </c>
      <c r="I102" s="18">
        <v>0</v>
      </c>
      <c r="J102" s="19">
        <v>550</v>
      </c>
    </row>
    <row r="103" spans="1:10" ht="15" customHeight="1" x14ac:dyDescent="0.25">
      <c r="A103" s="16">
        <v>81</v>
      </c>
      <c r="B103" s="16">
        <v>6171</v>
      </c>
      <c r="C103" s="16">
        <v>5171</v>
      </c>
      <c r="D103" s="17" t="s">
        <v>27</v>
      </c>
      <c r="E103" s="16">
        <v>51711</v>
      </c>
      <c r="F103" s="17" t="s">
        <v>304</v>
      </c>
      <c r="G103" s="16"/>
      <c r="H103" s="18">
        <v>1000</v>
      </c>
      <c r="I103" s="18">
        <v>1000</v>
      </c>
      <c r="J103" s="19">
        <v>700</v>
      </c>
    </row>
    <row r="104" spans="1:10" ht="15" customHeight="1" x14ac:dyDescent="0.25">
      <c r="A104" s="16">
        <v>81</v>
      </c>
      <c r="B104" s="16">
        <v>6171</v>
      </c>
      <c r="C104" s="16">
        <v>5171</v>
      </c>
      <c r="D104" s="17" t="s">
        <v>27</v>
      </c>
      <c r="E104" s="16">
        <v>51712</v>
      </c>
      <c r="F104" s="17" t="s">
        <v>305</v>
      </c>
      <c r="G104" s="16"/>
      <c r="H104" s="18">
        <v>137</v>
      </c>
      <c r="I104" s="18">
        <v>137</v>
      </c>
      <c r="J104" s="19">
        <v>154</v>
      </c>
    </row>
    <row r="105" spans="1:10" ht="15" customHeight="1" x14ac:dyDescent="0.25">
      <c r="A105" s="16">
        <v>81</v>
      </c>
      <c r="B105" s="16">
        <v>6171</v>
      </c>
      <c r="C105" s="16">
        <v>5171</v>
      </c>
      <c r="D105" s="17" t="s">
        <v>27</v>
      </c>
      <c r="E105" s="16">
        <v>51713</v>
      </c>
      <c r="F105" s="17" t="s">
        <v>238</v>
      </c>
      <c r="G105" s="16"/>
      <c r="H105" s="18">
        <v>115</v>
      </c>
      <c r="I105" s="18">
        <v>115</v>
      </c>
      <c r="J105" s="19">
        <v>130</v>
      </c>
    </row>
    <row r="106" spans="1:10" ht="15" customHeight="1" x14ac:dyDescent="0.25">
      <c r="A106" s="16">
        <v>81</v>
      </c>
      <c r="B106" s="16">
        <v>6171</v>
      </c>
      <c r="C106" s="16">
        <v>5173</v>
      </c>
      <c r="D106" s="17" t="s">
        <v>226</v>
      </c>
      <c r="E106" s="16"/>
      <c r="F106" s="17"/>
      <c r="G106" s="16"/>
      <c r="H106" s="18">
        <v>80</v>
      </c>
      <c r="I106" s="18">
        <v>79</v>
      </c>
      <c r="J106" s="19">
        <v>80</v>
      </c>
    </row>
    <row r="107" spans="1:10" ht="15" customHeight="1" x14ac:dyDescent="0.25">
      <c r="A107" s="16">
        <v>81</v>
      </c>
      <c r="B107" s="16">
        <v>6171</v>
      </c>
      <c r="C107" s="16">
        <v>5173</v>
      </c>
      <c r="D107" s="17" t="s">
        <v>226</v>
      </c>
      <c r="E107" s="16">
        <v>641</v>
      </c>
      <c r="F107" s="17" t="s">
        <v>288</v>
      </c>
      <c r="G107" s="16"/>
      <c r="H107" s="18">
        <v>0</v>
      </c>
      <c r="I107" s="18">
        <v>1</v>
      </c>
      <c r="J107" s="19">
        <v>0</v>
      </c>
    </row>
    <row r="108" spans="1:10" ht="15" customHeight="1" x14ac:dyDescent="0.25">
      <c r="A108" s="16">
        <v>81</v>
      </c>
      <c r="B108" s="16">
        <v>6171</v>
      </c>
      <c r="C108" s="16">
        <v>5175</v>
      </c>
      <c r="D108" s="17" t="s">
        <v>229</v>
      </c>
      <c r="E108" s="16"/>
      <c r="F108" s="17"/>
      <c r="G108" s="16"/>
      <c r="H108" s="18">
        <v>50</v>
      </c>
      <c r="I108" s="18">
        <v>49.5</v>
      </c>
      <c r="J108" s="19">
        <v>50</v>
      </c>
    </row>
    <row r="109" spans="1:10" ht="15" customHeight="1" x14ac:dyDescent="0.25">
      <c r="A109" s="16">
        <v>81</v>
      </c>
      <c r="B109" s="16">
        <v>6171</v>
      </c>
      <c r="C109" s="16">
        <v>5194</v>
      </c>
      <c r="D109" s="17" t="s">
        <v>230</v>
      </c>
      <c r="E109" s="16"/>
      <c r="F109" s="17"/>
      <c r="G109" s="16"/>
      <c r="H109" s="18">
        <v>5</v>
      </c>
      <c r="I109" s="18">
        <v>5.5</v>
      </c>
      <c r="J109" s="19">
        <v>10</v>
      </c>
    </row>
    <row r="110" spans="1:10" ht="15" customHeight="1" x14ac:dyDescent="0.25">
      <c r="A110" s="16">
        <v>81</v>
      </c>
      <c r="B110" s="16">
        <v>6171</v>
      </c>
      <c r="C110" s="16">
        <v>5362</v>
      </c>
      <c r="D110" s="17" t="s">
        <v>109</v>
      </c>
      <c r="E110" s="16"/>
      <c r="F110" s="17"/>
      <c r="G110" s="16"/>
      <c r="H110" s="18">
        <v>30</v>
      </c>
      <c r="I110" s="18">
        <v>29.4</v>
      </c>
      <c r="J110" s="19">
        <v>30</v>
      </c>
    </row>
    <row r="111" spans="1:10" ht="15" customHeight="1" x14ac:dyDescent="0.25">
      <c r="A111" s="16">
        <v>81</v>
      </c>
      <c r="B111" s="16">
        <v>6171</v>
      </c>
      <c r="C111" s="16">
        <v>5363</v>
      </c>
      <c r="D111" s="17" t="s">
        <v>306</v>
      </c>
      <c r="E111" s="16"/>
      <c r="F111" s="17"/>
      <c r="G111" s="16"/>
      <c r="H111" s="18">
        <v>0</v>
      </c>
      <c r="I111" s="18">
        <v>0.6</v>
      </c>
      <c r="J111" s="19">
        <v>0</v>
      </c>
    </row>
    <row r="112" spans="1:10" ht="15" customHeight="1" x14ac:dyDescent="0.25">
      <c r="A112" s="16">
        <v>81</v>
      </c>
      <c r="B112" s="16">
        <v>6171</v>
      </c>
      <c r="C112" s="16">
        <v>5499</v>
      </c>
      <c r="D112" s="17" t="s">
        <v>307</v>
      </c>
      <c r="E112" s="16"/>
      <c r="F112" s="17"/>
      <c r="G112" s="16"/>
      <c r="H112" s="18">
        <v>1909</v>
      </c>
      <c r="I112" s="18">
        <v>1909</v>
      </c>
      <c r="J112" s="19">
        <v>1997</v>
      </c>
    </row>
    <row r="113" spans="1:10" ht="15" customHeight="1" x14ac:dyDescent="0.25">
      <c r="A113"/>
      <c r="B113"/>
      <c r="C113"/>
      <c r="D113"/>
      <c r="E113"/>
      <c r="F113"/>
      <c r="G113"/>
      <c r="H113"/>
      <c r="I113"/>
      <c r="J113"/>
    </row>
    <row r="114" spans="1:10" ht="15" customHeight="1" x14ac:dyDescent="0.25">
      <c r="A114" s="4" t="s">
        <v>437</v>
      </c>
      <c r="B114" s="4"/>
      <c r="C114" s="4"/>
      <c r="D114" s="5"/>
      <c r="E114" s="4"/>
      <c r="F114" s="5"/>
      <c r="G114" s="4"/>
      <c r="H114" s="10">
        <f>SUM(H40:H113)</f>
        <v>76575</v>
      </c>
      <c r="I114" s="10">
        <f>SUM(I40:I113)</f>
        <v>85682.799999999988</v>
      </c>
      <c r="J114" s="11">
        <f>SUM(J40:J113)</f>
        <v>80198</v>
      </c>
    </row>
    <row r="115" spans="1:10" ht="15" customHeight="1" x14ac:dyDescent="0.25">
      <c r="A115"/>
      <c r="B115"/>
      <c r="C115"/>
      <c r="D115"/>
      <c r="E115"/>
      <c r="F115"/>
      <c r="G115"/>
      <c r="H115"/>
      <c r="I115"/>
      <c r="J115"/>
    </row>
    <row r="116" spans="1:10" ht="15" customHeight="1" x14ac:dyDescent="0.25">
      <c r="A116" s="16">
        <v>81</v>
      </c>
      <c r="B116" s="16">
        <v>6171</v>
      </c>
      <c r="C116" s="16">
        <v>6111</v>
      </c>
      <c r="D116" s="17" t="s">
        <v>163</v>
      </c>
      <c r="E116" s="16">
        <v>14005</v>
      </c>
      <c r="F116" s="17" t="s">
        <v>270</v>
      </c>
      <c r="G116" s="16"/>
      <c r="H116" s="18">
        <v>0</v>
      </c>
      <c r="I116" s="18">
        <v>521.9</v>
      </c>
      <c r="J116" s="19">
        <v>0</v>
      </c>
    </row>
    <row r="117" spans="1:10" ht="15" customHeight="1" x14ac:dyDescent="0.25">
      <c r="A117" s="16">
        <v>81</v>
      </c>
      <c r="B117" s="16">
        <v>6171</v>
      </c>
      <c r="C117" s="16">
        <v>6111</v>
      </c>
      <c r="D117" s="17" t="s">
        <v>163</v>
      </c>
      <c r="E117" s="16">
        <v>14005</v>
      </c>
      <c r="F117" s="17" t="s">
        <v>270</v>
      </c>
      <c r="G117" s="16">
        <v>14504</v>
      </c>
      <c r="H117" s="18">
        <v>0</v>
      </c>
      <c r="I117" s="18">
        <v>2484.8000000000002</v>
      </c>
      <c r="J117" s="19">
        <v>0</v>
      </c>
    </row>
    <row r="118" spans="1:10" ht="15" customHeight="1" x14ac:dyDescent="0.25">
      <c r="A118" s="16">
        <v>81</v>
      </c>
      <c r="B118" s="16">
        <v>6171</v>
      </c>
      <c r="C118" s="16">
        <v>6121</v>
      </c>
      <c r="D118" s="17" t="s">
        <v>148</v>
      </c>
      <c r="E118" s="16">
        <v>14005</v>
      </c>
      <c r="F118" s="17" t="s">
        <v>270</v>
      </c>
      <c r="G118" s="16"/>
      <c r="H118" s="18">
        <v>0</v>
      </c>
      <c r="I118" s="18">
        <v>263.2</v>
      </c>
      <c r="J118" s="19">
        <v>0</v>
      </c>
    </row>
    <row r="119" spans="1:10" ht="15" customHeight="1" x14ac:dyDescent="0.25">
      <c r="A119" s="16">
        <v>81</v>
      </c>
      <c r="B119" s="16">
        <v>6171</v>
      </c>
      <c r="C119" s="16">
        <v>6122</v>
      </c>
      <c r="D119" s="17" t="s">
        <v>153</v>
      </c>
      <c r="E119" s="16">
        <v>14005</v>
      </c>
      <c r="F119" s="17" t="s">
        <v>270</v>
      </c>
      <c r="G119" s="16"/>
      <c r="H119" s="18">
        <v>0</v>
      </c>
      <c r="I119" s="18">
        <v>2170.1</v>
      </c>
      <c r="J119" s="19">
        <v>0</v>
      </c>
    </row>
    <row r="120" spans="1:10" ht="15" customHeight="1" x14ac:dyDescent="0.25">
      <c r="A120"/>
      <c r="B120"/>
      <c r="C120"/>
      <c r="D120"/>
      <c r="E120"/>
      <c r="F120"/>
      <c r="G120"/>
      <c r="H120"/>
      <c r="I120"/>
      <c r="J120"/>
    </row>
    <row r="121" spans="1:10" ht="15" customHeight="1" x14ac:dyDescent="0.25">
      <c r="A121" s="4" t="s">
        <v>436</v>
      </c>
      <c r="B121" s="4"/>
      <c r="C121" s="4"/>
      <c r="D121" s="5"/>
      <c r="E121" s="4"/>
      <c r="F121" s="5"/>
      <c r="G121" s="4"/>
      <c r="H121" s="10">
        <f>SUM(H115:H120)</f>
        <v>0</v>
      </c>
      <c r="I121" s="10">
        <f>SUM(I115:I120)</f>
        <v>5440</v>
      </c>
      <c r="J121" s="11">
        <f>SUM(J115:J120)</f>
        <v>0</v>
      </c>
    </row>
    <row r="122" spans="1:10" ht="15" customHeight="1" x14ac:dyDescent="0.25">
      <c r="A122"/>
      <c r="B122"/>
      <c r="C122"/>
      <c r="D122"/>
      <c r="E122"/>
      <c r="F122"/>
      <c r="G122"/>
      <c r="H122"/>
      <c r="I122"/>
      <c r="J122"/>
    </row>
    <row r="123" spans="1:10" ht="15" customHeight="1" x14ac:dyDescent="0.25">
      <c r="A123" s="6" t="s">
        <v>435</v>
      </c>
      <c r="B123" s="6"/>
      <c r="C123" s="6"/>
      <c r="D123" s="7"/>
      <c r="E123" s="6"/>
      <c r="F123" s="7"/>
      <c r="G123" s="6"/>
      <c r="H123" s="12">
        <f>H114+H121</f>
        <v>76575</v>
      </c>
      <c r="I123" s="12">
        <f>I114+I121</f>
        <v>91122.799999999988</v>
      </c>
      <c r="J123" s="13">
        <f>J114+J121</f>
        <v>80198</v>
      </c>
    </row>
    <row r="124" spans="1:10" ht="15" customHeight="1" x14ac:dyDescent="0.25">
      <c r="A124"/>
      <c r="B124"/>
      <c r="C124"/>
      <c r="D124"/>
      <c r="E124"/>
      <c r="F124"/>
      <c r="G124"/>
      <c r="H124"/>
      <c r="I124"/>
      <c r="J124"/>
    </row>
    <row r="125" spans="1:10" s="22" customFormat="1" ht="30" customHeight="1" x14ac:dyDescent="0.25">
      <c r="A125" s="48" t="s">
        <v>441</v>
      </c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ht="15" customHeight="1" x14ac:dyDescent="0.25">
      <c r="A126"/>
      <c r="B126"/>
      <c r="C126"/>
      <c r="D126"/>
      <c r="E126"/>
      <c r="F126"/>
      <c r="G126"/>
      <c r="H126"/>
      <c r="I126"/>
      <c r="J126"/>
    </row>
    <row r="127" spans="1:10" ht="15" customHeight="1" x14ac:dyDescent="0.25">
      <c r="A127" s="16">
        <v>82</v>
      </c>
      <c r="B127" s="16">
        <v>6112</v>
      </c>
      <c r="C127" s="16">
        <v>5021</v>
      </c>
      <c r="D127" s="17" t="s">
        <v>19</v>
      </c>
      <c r="E127" s="16"/>
      <c r="F127" s="17"/>
      <c r="G127" s="16"/>
      <c r="H127" s="18">
        <v>15</v>
      </c>
      <c r="I127" s="18">
        <v>19.5</v>
      </c>
      <c r="J127" s="19">
        <v>0</v>
      </c>
    </row>
    <row r="128" spans="1:10" ht="15" customHeight="1" x14ac:dyDescent="0.25">
      <c r="A128" s="16">
        <v>82</v>
      </c>
      <c r="B128" s="16">
        <v>6112</v>
      </c>
      <c r="C128" s="16">
        <v>5023</v>
      </c>
      <c r="D128" s="17" t="s">
        <v>308</v>
      </c>
      <c r="E128" s="16"/>
      <c r="F128" s="17"/>
      <c r="G128" s="16"/>
      <c r="H128" s="18">
        <v>4507.7</v>
      </c>
      <c r="I128" s="18">
        <v>4497.7</v>
      </c>
      <c r="J128" s="19">
        <v>5977</v>
      </c>
    </row>
    <row r="129" spans="1:10" ht="15" customHeight="1" x14ac:dyDescent="0.25">
      <c r="A129" s="16">
        <v>82</v>
      </c>
      <c r="B129" s="16">
        <v>6112</v>
      </c>
      <c r="C129" s="16">
        <v>5031</v>
      </c>
      <c r="D129" s="17" t="s">
        <v>133</v>
      </c>
      <c r="E129" s="16"/>
      <c r="F129" s="17"/>
      <c r="G129" s="16"/>
      <c r="H129" s="18">
        <v>862</v>
      </c>
      <c r="I129" s="18">
        <v>862</v>
      </c>
      <c r="J129" s="19">
        <v>952</v>
      </c>
    </row>
    <row r="130" spans="1:10" ht="15" customHeight="1" x14ac:dyDescent="0.25">
      <c r="A130" s="16">
        <v>82</v>
      </c>
      <c r="B130" s="16">
        <v>6112</v>
      </c>
      <c r="C130" s="16">
        <v>5032</v>
      </c>
      <c r="D130" s="17" t="s">
        <v>134</v>
      </c>
      <c r="E130" s="16"/>
      <c r="F130" s="17"/>
      <c r="G130" s="16"/>
      <c r="H130" s="18">
        <v>405.7</v>
      </c>
      <c r="I130" s="18">
        <v>405.7</v>
      </c>
      <c r="J130" s="19">
        <v>444</v>
      </c>
    </row>
    <row r="131" spans="1:10" ht="15" customHeight="1" x14ac:dyDescent="0.25">
      <c r="A131" s="16">
        <v>82</v>
      </c>
      <c r="B131" s="16">
        <v>6112</v>
      </c>
      <c r="C131" s="16">
        <v>5139</v>
      </c>
      <c r="D131" s="17" t="s">
        <v>21</v>
      </c>
      <c r="E131" s="16"/>
      <c r="F131" s="17"/>
      <c r="G131" s="16"/>
      <c r="H131" s="18">
        <v>0</v>
      </c>
      <c r="I131" s="18">
        <v>0.6</v>
      </c>
      <c r="J131" s="19">
        <v>0</v>
      </c>
    </row>
    <row r="132" spans="1:10" ht="15" customHeight="1" x14ac:dyDescent="0.25">
      <c r="A132" s="16">
        <v>82</v>
      </c>
      <c r="B132" s="16">
        <v>6112</v>
      </c>
      <c r="C132" s="16">
        <v>5167</v>
      </c>
      <c r="D132" s="17" t="s">
        <v>25</v>
      </c>
      <c r="E132" s="16"/>
      <c r="F132" s="17"/>
      <c r="G132" s="16"/>
      <c r="H132" s="18">
        <v>50</v>
      </c>
      <c r="I132" s="18">
        <v>50</v>
      </c>
      <c r="J132" s="19">
        <v>50</v>
      </c>
    </row>
    <row r="133" spans="1:10" ht="15" customHeight="1" x14ac:dyDescent="0.25">
      <c r="A133" s="16">
        <v>82</v>
      </c>
      <c r="B133" s="16">
        <v>6112</v>
      </c>
      <c r="C133" s="16">
        <v>5169</v>
      </c>
      <c r="D133" s="17" t="s">
        <v>16</v>
      </c>
      <c r="E133" s="16"/>
      <c r="F133" s="17"/>
      <c r="G133" s="16"/>
      <c r="H133" s="18">
        <v>15</v>
      </c>
      <c r="I133" s="18">
        <v>14.4</v>
      </c>
      <c r="J133" s="19">
        <v>20</v>
      </c>
    </row>
    <row r="134" spans="1:10" ht="15" customHeight="1" x14ac:dyDescent="0.25">
      <c r="A134" s="16">
        <v>82</v>
      </c>
      <c r="B134" s="16">
        <v>6112</v>
      </c>
      <c r="C134" s="16">
        <v>5173</v>
      </c>
      <c r="D134" s="17" t="s">
        <v>226</v>
      </c>
      <c r="E134" s="16"/>
      <c r="F134" s="17"/>
      <c r="G134" s="16"/>
      <c r="H134" s="18">
        <v>20</v>
      </c>
      <c r="I134" s="18">
        <v>20</v>
      </c>
      <c r="J134" s="19">
        <v>10</v>
      </c>
    </row>
    <row r="135" spans="1:10" ht="15" customHeight="1" x14ac:dyDescent="0.25">
      <c r="A135" s="16">
        <v>82</v>
      </c>
      <c r="B135" s="16">
        <v>6112</v>
      </c>
      <c r="C135" s="16">
        <v>5175</v>
      </c>
      <c r="D135" s="17" t="s">
        <v>229</v>
      </c>
      <c r="E135" s="16"/>
      <c r="F135" s="17"/>
      <c r="G135" s="16"/>
      <c r="H135" s="18">
        <v>25</v>
      </c>
      <c r="I135" s="18">
        <v>25</v>
      </c>
      <c r="J135" s="19">
        <v>25</v>
      </c>
    </row>
    <row r="136" spans="1:10" ht="15" customHeight="1" x14ac:dyDescent="0.25">
      <c r="A136" s="16">
        <v>82</v>
      </c>
      <c r="B136" s="16">
        <v>6112</v>
      </c>
      <c r="C136" s="16">
        <v>5179</v>
      </c>
      <c r="D136" s="17" t="s">
        <v>99</v>
      </c>
      <c r="E136" s="16"/>
      <c r="F136" s="17"/>
      <c r="G136" s="16"/>
      <c r="H136" s="18">
        <v>6</v>
      </c>
      <c r="I136" s="18">
        <v>11.5</v>
      </c>
      <c r="J136" s="19">
        <v>10</v>
      </c>
    </row>
    <row r="137" spans="1:10" ht="15" customHeight="1" x14ac:dyDescent="0.25">
      <c r="A137" s="16">
        <v>82</v>
      </c>
      <c r="B137" s="16">
        <v>6112</v>
      </c>
      <c r="C137" s="16">
        <v>5194</v>
      </c>
      <c r="D137" s="17" t="s">
        <v>230</v>
      </c>
      <c r="E137" s="16"/>
      <c r="F137" s="17"/>
      <c r="G137" s="16"/>
      <c r="H137" s="18">
        <v>30</v>
      </c>
      <c r="I137" s="18">
        <v>30</v>
      </c>
      <c r="J137" s="19">
        <v>30</v>
      </c>
    </row>
    <row r="138" spans="1:10" ht="15" customHeight="1" x14ac:dyDescent="0.25">
      <c r="A138" s="16">
        <v>82</v>
      </c>
      <c r="B138" s="16">
        <v>6112</v>
      </c>
      <c r="C138" s="16">
        <v>5499</v>
      </c>
      <c r="D138" s="17" t="s">
        <v>307</v>
      </c>
      <c r="E138" s="16"/>
      <c r="F138" s="17"/>
      <c r="G138" s="16"/>
      <c r="H138" s="18">
        <v>140</v>
      </c>
      <c r="I138" s="18">
        <v>140</v>
      </c>
      <c r="J138" s="19">
        <v>150</v>
      </c>
    </row>
    <row r="139" spans="1:10" ht="15" customHeight="1" x14ac:dyDescent="0.25">
      <c r="A139"/>
      <c r="B139"/>
      <c r="C139"/>
      <c r="D139"/>
      <c r="E139"/>
      <c r="F139"/>
      <c r="G139"/>
      <c r="H139"/>
      <c r="I139"/>
      <c r="J139"/>
    </row>
    <row r="140" spans="1:10" ht="15" customHeight="1" x14ac:dyDescent="0.25">
      <c r="A140" s="4" t="s">
        <v>434</v>
      </c>
      <c r="B140" s="4"/>
      <c r="C140" s="4"/>
      <c r="D140" s="5"/>
      <c r="E140" s="4"/>
      <c r="F140" s="5"/>
      <c r="G140" s="4"/>
      <c r="H140" s="10">
        <f>SUM(H126:H139)</f>
        <v>6076.4</v>
      </c>
      <c r="I140" s="10">
        <f>SUM(I126:I139)</f>
        <v>6076.4</v>
      </c>
      <c r="J140" s="11">
        <f>SUM(J126:J139)</f>
        <v>7668</v>
      </c>
    </row>
    <row r="141" spans="1:10" ht="15" customHeight="1" x14ac:dyDescent="0.25">
      <c r="A141"/>
      <c r="B141"/>
      <c r="C141"/>
      <c r="D141"/>
      <c r="E141"/>
      <c r="F141"/>
      <c r="G141"/>
      <c r="H141"/>
      <c r="I141"/>
      <c r="J141"/>
    </row>
    <row r="142" spans="1:10" ht="15" customHeight="1" x14ac:dyDescent="0.25">
      <c r="A142" s="6" t="s">
        <v>433</v>
      </c>
      <c r="B142" s="6"/>
      <c r="C142" s="6"/>
      <c r="D142" s="7"/>
      <c r="E142" s="6"/>
      <c r="F142" s="7"/>
      <c r="G142" s="6"/>
      <c r="H142" s="12">
        <f>H140</f>
        <v>6076.4</v>
      </c>
      <c r="I142" s="12">
        <f>I140</f>
        <v>6076.4</v>
      </c>
      <c r="J142" s="13">
        <f>J140</f>
        <v>7668</v>
      </c>
    </row>
    <row r="143" spans="1:10" ht="15" customHeight="1" x14ac:dyDescent="0.25">
      <c r="A143"/>
      <c r="B143"/>
      <c r="C143"/>
      <c r="D143"/>
      <c r="E143"/>
      <c r="F143"/>
      <c r="G143"/>
      <c r="H143"/>
      <c r="I143"/>
      <c r="J143"/>
    </row>
    <row r="144" spans="1:10" ht="15" customHeight="1" x14ac:dyDescent="0.25">
      <c r="A144" s="8" t="s">
        <v>432</v>
      </c>
      <c r="B144" s="8"/>
      <c r="C144" s="8"/>
      <c r="D144" s="9"/>
      <c r="E144" s="8"/>
      <c r="F144" s="9"/>
      <c r="G144" s="8"/>
      <c r="H144" s="14">
        <f>H39</f>
        <v>214</v>
      </c>
      <c r="I144" s="14">
        <f>I39</f>
        <v>1301.4000000000001</v>
      </c>
      <c r="J144" s="15">
        <f>J39</f>
        <v>1356</v>
      </c>
    </row>
    <row r="145" spans="1:10" ht="15" customHeight="1" x14ac:dyDescent="0.25">
      <c r="A145" s="8" t="s">
        <v>431</v>
      </c>
      <c r="B145" s="8"/>
      <c r="C145" s="8"/>
      <c r="D145" s="9"/>
      <c r="E145" s="8"/>
      <c r="F145" s="9"/>
      <c r="G145" s="8"/>
      <c r="H145" s="14">
        <f>H123+H142</f>
        <v>82651.399999999994</v>
      </c>
      <c r="I145" s="14">
        <f>I123+I142</f>
        <v>97199.199999999983</v>
      </c>
      <c r="J145" s="15">
        <f>J123+J142</f>
        <v>87866</v>
      </c>
    </row>
    <row r="148" spans="1:10" ht="15" customHeight="1" x14ac:dyDescent="0.25">
      <c r="J148" s="23"/>
    </row>
    <row r="150" spans="1:10" ht="15" customHeight="1" x14ac:dyDescent="0.25">
      <c r="J150" s="23"/>
    </row>
  </sheetData>
  <mergeCells count="3">
    <mergeCell ref="A1:J1"/>
    <mergeCell ref="A125:J125"/>
    <mergeCell ref="A4:J4"/>
  </mergeCells>
  <pageMargins left="0.19685039369791668" right="0.19685039369791668" top="0.19685039369791668" bottom="0.39370078739583336" header="0.19685039369791668" footer="0.19685039369791668"/>
  <pageSetup paperSize="9" fitToHeight="0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9</vt:i4>
      </vt:variant>
    </vt:vector>
  </HeadingPairs>
  <TitlesOfParts>
    <vt:vector size="19" baseType="lpstr">
      <vt:lpstr>Rozpočet - souhrn</vt:lpstr>
      <vt:lpstr>Kancelář tajemník</vt:lpstr>
      <vt:lpstr>Staveb.úřad a ŽP</vt:lpstr>
      <vt:lpstr>Finanční odbor</vt:lpstr>
      <vt:lpstr>Správa maj., inv. rozvoje</vt:lpstr>
      <vt:lpstr>Sociální věci</vt:lpstr>
      <vt:lpstr>Správní činnosti</vt:lpstr>
      <vt:lpstr>Vnější vztahy</vt:lpstr>
      <vt:lpstr>Městský úřad</vt:lpstr>
      <vt:lpstr>Městská policie</vt:lpstr>
      <vt:lpstr>'Finanční odbor'!Názvy_tisku</vt:lpstr>
      <vt:lpstr>'Kancelář tajemník'!Názvy_tisku</vt:lpstr>
      <vt:lpstr>'Městská policie'!Názvy_tisku</vt:lpstr>
      <vt:lpstr>'Městský úřad'!Názvy_tisku</vt:lpstr>
      <vt:lpstr>'Sociální věci'!Názvy_tisku</vt:lpstr>
      <vt:lpstr>'Správa maj., inv. rozvoje'!Názvy_tisku</vt:lpstr>
      <vt:lpstr>'Správní činnosti'!Názvy_tisku</vt:lpstr>
      <vt:lpstr>'Staveb.úřad a ŽP'!Názvy_tisku</vt:lpstr>
      <vt:lpstr>'Vnější vztahy'!Názvy_tisku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2025-11-19T08:03:54Z</dcterms:created>
  <dcterms:modified xsi:type="dcterms:W3CDTF">2026-01-19T15:49:35Z</dcterms:modified>
</cp:coreProperties>
</file>